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 tabRatio="889" activeTab="8"/>
  </bookViews>
  <sheets>
    <sheet name="目录" sheetId="9" r:id="rId1"/>
    <sheet name="表一" sheetId="1" r:id="rId2"/>
    <sheet name="表二" sheetId="2" r:id="rId3"/>
    <sheet name="表三" sheetId="3" r:id="rId4"/>
    <sheet name="表四" sheetId="4" r:id="rId5"/>
    <sheet name="表五" sheetId="5" r:id="rId6"/>
    <sheet name="表六" sheetId="6" r:id="rId7"/>
    <sheet name="表七" sheetId="7" r:id="rId8"/>
    <sheet name="表八" sheetId="8" r:id="rId9"/>
  </sheets>
  <externalReferences>
    <externalReference r:id="rId10"/>
  </externalReferences>
  <definedNames>
    <definedName name="_lst_r_地方财政预算表2015年全省汇总_10_科目编码名称">[1]_ESList!$A$1:$A$27</definedName>
    <definedName name="专项收入年初预算数" localSheetId="8">#REF!</definedName>
    <definedName name="专项收入年初预算数">#REF!</definedName>
    <definedName name="专项收入全年预计数" localSheetId="8">#REF!</definedName>
    <definedName name="专项收入全年预计数">#REF!</definedName>
    <definedName name="_xlnm.Print_Titles" localSheetId="8">表八!$1:$3</definedName>
  </definedNames>
  <calcPr calcId="144525"/>
</workbook>
</file>

<file path=xl/sharedStrings.xml><?xml version="1.0" encoding="utf-8"?>
<sst xmlns="http://schemas.openxmlformats.org/spreadsheetml/2006/main" count="137" uniqueCount="106">
  <si>
    <t>楚雄州2019年政府预算公开补充表</t>
  </si>
  <si>
    <t>目   录</t>
  </si>
  <si>
    <r>
      <rPr>
        <sz val="16"/>
        <rFont val="宋体"/>
        <charset val="134"/>
      </rPr>
      <t>表一、楚雄州州本级</t>
    </r>
    <r>
      <rPr>
        <sz val="16"/>
        <rFont val="Times New Roman"/>
        <charset val="134"/>
      </rPr>
      <t>“</t>
    </r>
    <r>
      <rPr>
        <sz val="16"/>
        <rFont val="宋体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宋体"/>
        <charset val="134"/>
      </rPr>
      <t>经费预算财政拨款情况统计表</t>
    </r>
  </si>
  <si>
    <t>表二、楚雄州政府一般债务分地区限额表</t>
  </si>
  <si>
    <t>表三、楚雄州政府一般债务限额和余额情况表</t>
  </si>
  <si>
    <t>表四、楚雄州本级政府一般债务限额和余额情况表</t>
  </si>
  <si>
    <t>表五、楚雄州政府专项债务分地区限额表</t>
  </si>
  <si>
    <t>表六、楚雄州政府专项债务限额和余额情况表</t>
  </si>
  <si>
    <t>表七、楚雄州本级政府专项债务限额和余额情况表</t>
  </si>
  <si>
    <t>表八、重点工作情况解释说明汇总表</t>
  </si>
  <si>
    <t>楚雄州2019年地方财政预算公开补充表</t>
  </si>
  <si>
    <t>楚雄州州本级“三公”经费预算财政拨款情况统计表</t>
  </si>
  <si>
    <t>表一</t>
  </si>
  <si>
    <t>单位：万元</t>
  </si>
  <si>
    <t>项目</t>
  </si>
  <si>
    <t>上年预算数</t>
  </si>
  <si>
    <t>本年预算数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</si>
  <si>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</si>
  <si>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</si>
  <si>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</si>
  <si>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</si>
  <si>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</si>
  <si>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</si>
  <si>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</si>
  <si>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</si>
  <si>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</si>
  <si>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二、“三公”经费预算的减少主要是厉行节约，减少行政成本开支，以及公务用车制度改革的原因。</t>
  </si>
  <si>
    <t>楚雄州政府一般债务分地区限额表</t>
  </si>
  <si>
    <t>表二                                                                  单位：万元</t>
  </si>
  <si>
    <t>地区</t>
  </si>
  <si>
    <t>2019年（本年）限额</t>
  </si>
  <si>
    <t>楚雄州</t>
  </si>
  <si>
    <t>楚雄州本级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</si>
  <si>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</si>
  <si>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</si>
  <si>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</si>
  <si>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</si>
  <si>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</si>
  <si>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</si>
  <si>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</si>
  <si>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</si>
  <si>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</si>
  <si>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</si>
  <si>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楚雄州政府一般债务限额和余额情况表</t>
  </si>
  <si>
    <t>表三                                                                                              单位：万元</t>
  </si>
  <si>
    <t>项           目</t>
  </si>
  <si>
    <t>2019年预算数</t>
  </si>
  <si>
    <t>2018年执行数</t>
  </si>
  <si>
    <t>一、上两年末地方政府一般债务余额实际数</t>
  </si>
  <si>
    <t>二、上一年年末地方政府一般债务限额</t>
  </si>
  <si>
    <t>三、上一年地方政府一般债券发行额（省政府转贷）</t>
  </si>
  <si>
    <t>四、上一年地方政府一般债券还本额</t>
  </si>
  <si>
    <t>五、上一年末地方政府一般债务余额预计执行数</t>
  </si>
  <si>
    <t>六、本年地方政府一般债务新增限额</t>
  </si>
  <si>
    <t>七、本年末地方政府一般债务限额</t>
  </si>
  <si>
    <r>
      <t xml:space="preserve">  债务举借情况说明：</t>
    </r>
    <r>
      <rPr>
        <sz val="9"/>
        <color theme="1"/>
        <rFont val="宋体"/>
        <charset val="134"/>
      </rPr>
      <t>根据省提前下达我州2020年部分新增债务限额，新增债务100万元主要用于易地扶贫搬迁。</t>
    </r>
  </si>
  <si>
    <t>楚雄州本级政府一般债务限额和余额情况表</t>
  </si>
  <si>
    <t>表四                                                                                               单位：万元</t>
  </si>
  <si>
    <t>四、上一年地方政府一般债券转贷额</t>
  </si>
  <si>
    <t>五、上一年地方政府一般债券还本额</t>
  </si>
  <si>
    <t>六、上一年末地方政府一般债务余额预计执行数数</t>
  </si>
  <si>
    <t>七、本年地方政府一般债务新增限额</t>
  </si>
  <si>
    <t>八、本年末地方政府一般债务限额</t>
  </si>
  <si>
    <t>楚雄州政府专项债务分地区限额表</t>
  </si>
  <si>
    <t>表五                                                                    单位：万元</t>
  </si>
  <si>
    <t>楚雄州政府专项债务限额和余额情况表</t>
  </si>
  <si>
    <t>表六                                                                                              单位：万元</t>
  </si>
  <si>
    <t>一、上两年末地方政府专项债务余额实际数</t>
  </si>
  <si>
    <t>二、上一年年末地方政府专项债务限额</t>
  </si>
  <si>
    <t>三、上一年地方政府专项债券发行额（省政府转贷）</t>
  </si>
  <si>
    <t>四、上一年地方政府专项债券还本额</t>
  </si>
  <si>
    <t>五、上一年末地方政府专项债务余额预计执行数</t>
  </si>
  <si>
    <t>六、本年地方政府专项债务新增限额</t>
  </si>
  <si>
    <t>七、本年末地方政府专项债务限额</t>
  </si>
  <si>
    <r>
      <t xml:space="preserve">  债务举借情况说明：</t>
    </r>
    <r>
      <rPr>
        <sz val="9"/>
        <color theme="1"/>
        <rFont val="宋体"/>
        <charset val="134"/>
      </rPr>
      <t>根据省提前下达我州2020年部分新增债务限额，新增债务173800万元主要用于提前下达的土储、棚改专项债券项目发行。</t>
    </r>
  </si>
  <si>
    <t>楚雄州本级政府专项债务限额和余额情况表</t>
  </si>
  <si>
    <t>表七                                                                                              单位：万元</t>
  </si>
  <si>
    <t>四、上一年地方政府专项债券转贷额</t>
  </si>
  <si>
    <t>五、上一年地方政府专项债券还本额</t>
  </si>
  <si>
    <t>六、上一年末地方政府专项债务余额预计执行数数</t>
  </si>
  <si>
    <t>七、本年地方政府专项债务新增限额</t>
  </si>
  <si>
    <t>八、本年末地方政府专项债务限额</t>
  </si>
  <si>
    <t xml:space="preserve">  重点工作情况解释说明汇总表</t>
  </si>
  <si>
    <t>表八</t>
  </si>
  <si>
    <t>重点工作</t>
  </si>
  <si>
    <t>2019年工作重点及工作情况</t>
  </si>
  <si>
    <t>着力提高财政运行质量</t>
  </si>
  <si>
    <t>一是通过强化税收征管、严格执行减税降费政策、发展现代财源体系建设、向上争取等措施着力提高财政收入质量；二是优化财政资源配置，使财政支出更加向州委州政府确定的重大民生项目建设倾斜，更加向经济发展的薄弱环节倾斜，把每一笔钱都花在实处、用在“刀刃”上。加快财政支出进度，强化预算执行动态监控和考核奖惩，着力提高财政支出效益；三是合理安排年度预算、切实调整支出结构、统筹各方面财力，切实兜住“保工资、保运转、保基本民生”底线，着力压实“三保”保障责任。</t>
  </si>
  <si>
    <t>全力支持推动稳增长</t>
  </si>
  <si>
    <t>一是优化财政扶持企业资金投入方式，强化资金引导撬动作用，深化供给侧结构性改革，主动服务和融入省八大重点产业和打造世界一流“三张牌”的决策部署，支持构建“2+5+3”现代产业体系，加大力度支持“六大攻坚工程”，大力支持实体经济和民营经济发展；二是。加大对基础研究、科技研发、成果转化、创新平台等方面的支持力度，发展枢纽经济、门户经济、流动经济，加快推进数字经济、人工智能、区块链等新技术，以数字化推动一二三产业融合发展和产业智能化、网络化发展，推动全国民族特色创新创业新高地取得实质性突破；三是大力支持乡村振兴战略。加快转变农业发展方式，大力推进林业技术推广和森林资源监测、管护以及森林防灾减灾工作，大力推进村级公益事业建设和农业综合开发，扶持村集体经济发展；四是发挥投资拉动的关键作用，州级配套项目资金支持交通运输、水利、“四治三改一拆一增”、“七改三清”等基础设施建设及民生工程。</t>
  </si>
  <si>
    <t>坚决支持打好三大攻坚战</t>
  </si>
  <si>
    <t>一是规范政府举债融资机制，坚决制止违法违规融资担保行为，严禁违法违规融资担保和变相举债，加强政府债务限额管理和风险预警。做好自求平衡专项债项目储备和申报，加快发行前期准备，支持在建项目建设；规范有序推进政府和社会资本合作（PPP）项目；二是全面贯彻“六个精准”“五个一批”扶贫战略，瞄准特定贫困群众精准投入，足额安排教育、健康和就业扶贫专项资金，打好精准脱贫攻坚战；三是支持打好蓝天、碧水、净土保卫战，加快推进环保督查反馈问题整改工作；完善天然林、森林生态效益和流域生态修复横向补偿机制，加快构建环境管控的长效机制；支持建设绿色优势产业，推动绿色产品和生态服务的资产化，全面深化绿色发展的制度创新。</t>
  </si>
  <si>
    <t>突出“1133”战略投入，全力促进经济社会全面发展</t>
  </si>
  <si>
    <t>一是牢固树立“财”自觉服从服务于“政”的意识，从政治高度和全局角度出发，坚定不移推动实施“1133”战略，全力推进高质量跨越式发展取得实质性突破；二是突出对“枢纽经济”、“门户经济”“流动经济”、“数字经济”的财政投入；三是突出“绿色+”、“特色+”“互联网+”对经济支撑的财政投入；四是足额安排公共安全、司法等领域经费，突出组织保障。</t>
  </si>
  <si>
    <t>不断提升保障和改善民生水平。</t>
  </si>
  <si>
    <t>一是继续加大对学前教育、义务教育、职业教育等投入力度，实施全覆盖、多层次的教育质量提升工程；完善义务教育优质资源分配和共享机制，全面改善薄弱学校办学条件，加大对各级各类在校学生的资助力度，推进教育服务均等化；二是加大疾病预防控制、基本医疗服务、医疗困难救助、扶持中医药和民族医药发展等方面投入，巩固完善全民医保体系。推进医养结合，健全以居家为基础、社区为依托、机构为补充的多层次综合型养老服务体系；三是实施就业优先政策；四是加快推进社会保障体系建设。按照兜底线、织密网、建机制的要求，推进覆盖全民、城乡统筹、权责清晰、保障适度、可持续的多层次社会保障体系；五是继续支持实施保障性安居工程、棚户区改造和农村危房改造，建立多主体供给、多渠道保障、租购并举的住房市场体系和住房保障体系。</t>
  </si>
  <si>
    <t>加快建立现代财政制度</t>
  </si>
  <si>
    <t>一是加快财政体制和税制改革。扎实推进财政事权和支出责任划分改革，加快建立权责清晰、财力协调、区域均衡、激励增效的财政关系；深化税收制度改革，进一步完善增值税制度，健全地方税体系；二是深化预算管理制度改革。推进全口径政府预算管理，深入实施中期财政规划，进一步完善跨年度预算平衡机制；扩大基本支出定员定额管理范围，建立健全定额标准动态调整机制；深入推进项目支出标准体系建设，发挥标准对预算编制的基础性作用；坚持以公开为常态、不公开为例外，全面提高预算透明度，强化社会监督；三是全面实施预算绩效管理。按照“全方位、全过程、全覆盖”的预算绩效管理要求，完善预算绩效管理流程，扩大预算绩效管理范围，夯实项目主管单位绩效管理主体责任，加强绩效评价结果运用，持续推进预算和绩效管理一体化，建立“花钱必问效、无效必问责”的绩效管理机制‘四是强化财政监督。建立健全专项督查和日常监管相结合的财政监督机制，全面规范财政资金管理。要把财政扶贫政策和资金安排及拨付使用、预决算公开、各类违法违规举债担保、财政收入质量作为财政监督检查重点，加大对违规违纪行为的查处力度；五是加强财政法治建设。硬化预算执行约束，强化源头管控和支出管理；全面落实政府会计改革，推进资产管理与预算管理有机结合；加强政府采购管理，规范实施政府购买服务；加强财政信息化建设，促进财政管理业务流程的事前、事中和事后全过程的监督制衡；严格预算调整程序，完善人大预算联网监督系统建设；深入推进法治财政建设，全面做好财政“放管服”。</t>
  </si>
  <si>
    <t>预算绩效</t>
  </si>
  <si>
    <t>加大力度，开展项目支出绩效评价工作。每年度选择部分上年度州级预算资金安排的项目，县逐年加大力度，对项目资金开展绩效评价。2014年至2018年，共开展绩效评价项目43个，资金合计42829.63万元。其中，2014年5个项目，资金合计1,170万元；2015年10个项目，资金合计9,467.99万元；2016年10个项目，资金合计7,643.06万元；2017年8个项目，资金合计9,398.16万元；2018年10个项目，资金合计15150.42万元。</t>
  </si>
  <si>
    <t>盘活财政存量资金</t>
  </si>
  <si>
    <r>
      <rPr>
        <sz val="11"/>
        <color theme="1"/>
        <rFont val="宋体"/>
        <charset val="134"/>
      </rPr>
      <t>我州按照省厅要求，积极组织开展财政存量资金清理工作，加强了对预算单位国库集中支付结余、非税财政专户结余、其他财政专户结余和预算单位实有资金账户结余资金的清理。2018</t>
    </r>
    <r>
      <rPr>
        <sz val="11"/>
        <color theme="1"/>
        <rFont val="宋体"/>
        <charset val="134"/>
      </rPr>
      <t>年我州共消化财政存量资金</t>
    </r>
    <r>
      <rPr>
        <sz val="11"/>
        <color theme="1"/>
        <rFont val="宋体"/>
        <charset val="134"/>
      </rPr>
      <t>49.2亿</t>
    </r>
    <r>
      <rPr>
        <sz val="11"/>
        <color theme="1"/>
        <rFont val="宋体"/>
        <charset val="134"/>
      </rPr>
      <t>元。</t>
    </r>
  </si>
  <si>
    <t>税收政策宣传</t>
  </si>
  <si>
    <t>建立税收优惠政策公开机制。我州根据国家税务总局制定的相关税收优惠政府（地方无权制定）适时进行公开，公开方式采取在税务部门网站、办税大厅、电视及楚雄日报及税法宣传月等进行公开，同时，国家税务总局-税收政策栏及云南省财政厅网站-重点领域信息公开-税收政策栏都能查看税收优惠政策。</t>
  </si>
  <si>
    <t>专项资金管理</t>
  </si>
  <si>
    <t>近年来，我州州级部门预算按照“统筹兼顾、突出重点、控制规模”的原则，认真审核部门项目立项依据、使用效益、资金规模等，控制专项资金新增规模，及时撤销不符合地方政府发展战略要求或期限到期的专项资金，将部分民生专项资金纳入一般性转移支付给予保障。</t>
  </si>
</sst>
</file>

<file path=xl/styles.xml><?xml version="1.0" encoding="utf-8"?>
<styleSheet xmlns="http://schemas.openxmlformats.org/spreadsheetml/2006/main">
  <numFmts count="2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\(#,##0.0\)"/>
    <numFmt numFmtId="177" formatCode="_-&quot;$&quot;\ * #,##0_-;_-&quot;$&quot;\ * #,##0\-;_-&quot;$&quot;\ * &quot;-&quot;_-;_-@_-"/>
    <numFmt numFmtId="178" formatCode="0.0_ "/>
    <numFmt numFmtId="179" formatCode="_-&quot;$&quot;\ * #,##0.00_-;_-&quot;$&quot;\ * #,##0.00\-;_-&quot;$&quot;\ * &quot;-&quot;??_-;_-@_-"/>
    <numFmt numFmtId="180" formatCode="&quot;$&quot;\ #,##0.00_-;[Red]&quot;$&quot;\ #,##0.00\-"/>
    <numFmt numFmtId="181" formatCode="\$#,##0.00;\(\$#,##0.00\)"/>
    <numFmt numFmtId="182" formatCode="#\ ??/??"/>
    <numFmt numFmtId="183" formatCode="#,##0;\(#,##0\)"/>
    <numFmt numFmtId="184" formatCode="_(* #,##0.00_);_(* \(#,##0.00\);_(* &quot;-&quot;??_);_(@_)"/>
    <numFmt numFmtId="185" formatCode="&quot;$&quot;#,##0.00_);[Red]\(&quot;$&quot;#,##0.00\)"/>
    <numFmt numFmtId="186" formatCode="#,##0.00_ "/>
    <numFmt numFmtId="187" formatCode="_-* #,##0.00_-;\-* #,##0.00_-;_-* &quot;-&quot;??_-;_-@_-"/>
    <numFmt numFmtId="188" formatCode="yy\.mm\.dd"/>
    <numFmt numFmtId="189" formatCode="_-* #,##0_-;\-* #,##0_-;_-* &quot;-&quot;_-;_-@_-"/>
    <numFmt numFmtId="190" formatCode="_(&quot;$&quot;* #,##0.00_);_(&quot;$&quot;* \(#,##0.00\);_(&quot;$&quot;* &quot;-&quot;??_);_(@_)"/>
    <numFmt numFmtId="191" formatCode="&quot;$&quot;#,##0_);[Red]\(&quot;$&quot;#,##0\)"/>
    <numFmt numFmtId="192" formatCode="&quot;$&quot;\ #,##0_-;[Red]&quot;$&quot;\ #,##0\-"/>
    <numFmt numFmtId="193" formatCode="#,##0_ "/>
    <numFmt numFmtId="194" formatCode="\$#,##0;\(\$#,##0\)"/>
    <numFmt numFmtId="195" formatCode="_(&quot;$&quot;* #,##0_);_(&quot;$&quot;* \(#,##0\);_(&quot;$&quot;* &quot;-&quot;_);_(@_)"/>
    <numFmt numFmtId="196" formatCode="_(* #,##0_);_(* \(#,##0\);_(* &quot;-&quot;_);_(@_)"/>
  </numFmts>
  <fonts count="102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5"/>
      <name val="宋体"/>
      <charset val="134"/>
      <scheme val="minor"/>
    </font>
    <font>
      <b/>
      <sz val="22"/>
      <name val="宋体"/>
      <charset val="134"/>
      <scheme val="minor"/>
    </font>
    <font>
      <sz val="16"/>
      <name val="Times New Roman"/>
      <charset val="134"/>
    </font>
    <font>
      <sz val="16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5"/>
      <color indexed="54"/>
      <name val="宋体"/>
      <charset val="134"/>
    </font>
    <font>
      <sz val="8"/>
      <name val="Times New Roman"/>
      <charset val="134"/>
    </font>
    <font>
      <b/>
      <sz val="10"/>
      <name val="Tms Rmn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0"/>
      <name val="Geneva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2"/>
      <name val="Helv"/>
      <charset val="134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7"/>
      <name val="Small Fonts"/>
      <charset val="134"/>
    </font>
    <font>
      <b/>
      <sz val="10"/>
      <color indexed="9"/>
      <name val="宋体"/>
      <charset val="134"/>
    </font>
    <font>
      <sz val="10"/>
      <color indexed="8"/>
      <name val="MS Sans Serif"/>
      <charset val="134"/>
    </font>
    <font>
      <sz val="10"/>
      <name val="宋体"/>
      <charset val="134"/>
    </font>
    <font>
      <sz val="12"/>
      <color indexed="16"/>
      <name val="宋体"/>
      <charset val="134"/>
    </font>
    <font>
      <b/>
      <sz val="8"/>
      <color indexed="9"/>
      <name val="宋体"/>
      <charset val="134"/>
    </font>
    <font>
      <sz val="12"/>
      <color indexed="9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"/>
      <name val="仿宋_GB2312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color indexed="52"/>
      <name val="宋体"/>
      <charset val="134"/>
    </font>
    <font>
      <u/>
      <sz val="10"/>
      <color indexed="12"/>
      <name val="Times"/>
      <charset val="134"/>
    </font>
    <font>
      <u/>
      <sz val="11"/>
      <color indexed="52"/>
      <name val="宋体"/>
      <charset val="134"/>
    </font>
    <font>
      <b/>
      <sz val="10"/>
      <name val="Arial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color theme="1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1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91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37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0" borderId="0">
      <alignment horizontal="center" vertical="center" wrapText="1"/>
      <protection locked="0"/>
    </xf>
    <xf numFmtId="0" fontId="35" fillId="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2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84" fontId="32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0" fillId="8" borderId="19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7" fillId="51" borderId="20" applyNumberFormat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>
      <alignment horizontal="left" vertical="center"/>
    </xf>
    <xf numFmtId="0" fontId="27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51" fillId="0" borderId="0">
      <alignment vertical="center"/>
    </xf>
    <xf numFmtId="0" fontId="30" fillId="5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83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51" fillId="0" borderId="0">
      <alignment vertical="center"/>
    </xf>
    <xf numFmtId="4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51" fillId="0" borderId="0">
      <alignment vertical="center"/>
    </xf>
    <xf numFmtId="0" fontId="37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3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5" fillId="0" borderId="1">
      <alignment horizontal="left" vertical="center"/>
    </xf>
    <xf numFmtId="0" fontId="32" fillId="19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5" fillId="0" borderId="12">
      <alignment horizontal="left" vertical="center"/>
    </xf>
    <xf numFmtId="0" fontId="26" fillId="4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0" borderId="0">
      <alignment vertical="center"/>
      <protection locked="0"/>
    </xf>
    <xf numFmtId="0" fontId="26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>
      <alignment vertical="center"/>
    </xf>
    <xf numFmtId="0" fontId="45" fillId="0" borderId="25" applyNumberFormat="0" applyAlignment="0" applyProtection="0">
      <alignment horizontal="left" vertical="center"/>
    </xf>
    <xf numFmtId="0" fontId="35" fillId="2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 applyFon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80" fontId="37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90" fontId="37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4" fillId="17" borderId="18">
      <alignment horizontal="left" vertical="center"/>
      <protection locked="0" hidden="1"/>
    </xf>
    <xf numFmtId="0" fontId="35" fillId="4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32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64" fillId="17" borderId="18">
      <alignment horizontal="left" vertical="center"/>
      <protection locked="0" hidden="1"/>
    </xf>
    <xf numFmtId="0" fontId="50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89" fontId="37" fillId="0" borderId="0" applyFont="0" applyFill="0" applyBorder="0" applyAlignment="0" applyProtection="0">
      <alignment vertical="center"/>
    </xf>
    <xf numFmtId="183" fontId="44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18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181" fontId="44" fillId="0" borderId="0">
      <alignment vertical="center"/>
    </xf>
    <xf numFmtId="0" fontId="90" fillId="0" borderId="0">
      <alignment vertical="center"/>
    </xf>
    <xf numFmtId="15" fontId="82" fillId="0" borderId="0">
      <alignment vertical="center"/>
    </xf>
    <xf numFmtId="0" fontId="90" fillId="0" borderId="0">
      <alignment vertical="center"/>
    </xf>
    <xf numFmtId="15" fontId="82" fillId="0" borderId="0">
      <alignment vertical="center"/>
    </xf>
    <xf numFmtId="0" fontId="36" fillId="24" borderId="0" applyNumberFormat="0" applyBorder="0" applyAlignment="0" applyProtection="0">
      <alignment vertical="center"/>
    </xf>
    <xf numFmtId="194" fontId="44" fillId="0" borderId="0">
      <alignment vertical="center"/>
    </xf>
    <xf numFmtId="0" fontId="88" fillId="0" borderId="27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5" fillId="0" borderId="25" applyNumberFormat="0" applyAlignment="0" applyProtection="0">
      <alignment horizontal="left" vertical="center"/>
    </xf>
    <xf numFmtId="0" fontId="45" fillId="0" borderId="12">
      <alignment horizontal="left" vertical="center"/>
    </xf>
    <xf numFmtId="43" fontId="32" fillId="0" borderId="0" applyFont="0" applyFill="0" applyBorder="0" applyAlignment="0" applyProtection="0">
      <alignment vertical="center"/>
    </xf>
    <xf numFmtId="0" fontId="49" fillId="11" borderId="1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11" borderId="1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7" fillId="0" borderId="0">
      <alignment vertical="center"/>
    </xf>
    <xf numFmtId="176" fontId="54" fillId="26" borderId="0">
      <alignment vertical="center"/>
    </xf>
    <xf numFmtId="176" fontId="69" fillId="46" borderId="0">
      <alignment vertical="center"/>
    </xf>
    <xf numFmtId="0" fontId="53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40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91" fontId="37" fillId="0" borderId="0" applyFont="0" applyFill="0" applyBorder="0" applyAlignment="0" applyProtection="0">
      <alignment vertical="center"/>
    </xf>
    <xf numFmtId="185" fontId="37" fillId="0" borderId="0" applyFont="0" applyFill="0" applyBorder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42" fillId="0" borderId="11" applyNumberFormat="0" applyFill="0" applyAlignment="0" applyProtection="0">
      <alignment vertical="center"/>
    </xf>
    <xf numFmtId="40" fontId="68" fillId="45" borderId="18">
      <alignment horizontal="centerContinuous" vertical="center"/>
    </xf>
    <xf numFmtId="0" fontId="37" fillId="0" borderId="0">
      <alignment vertical="center"/>
    </xf>
    <xf numFmtId="0" fontId="39" fillId="0" borderId="10" applyNumberFormat="0" applyFill="0" applyAlignment="0" applyProtection="0">
      <alignment vertical="center"/>
    </xf>
    <xf numFmtId="40" fontId="68" fillId="45" borderId="18">
      <alignment horizontal="centerContinuous" vertical="center"/>
    </xf>
    <xf numFmtId="0" fontId="50" fillId="0" borderId="15">
      <alignment horizontal="center" vertical="center"/>
    </xf>
    <xf numFmtId="37" fontId="63" fillId="0" borderId="0">
      <alignment vertical="center"/>
    </xf>
    <xf numFmtId="192" fontId="83" fillId="0" borderId="0">
      <alignment vertical="center"/>
    </xf>
    <xf numFmtId="0" fontId="34" fillId="0" borderId="0">
      <alignment vertical="center"/>
    </xf>
    <xf numFmtId="0" fontId="55" fillId="17" borderId="16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3" fontId="37" fillId="0" borderId="0" applyFont="0" applyFill="0" applyBorder="0" applyAlignment="0" applyProtection="0">
      <alignment vertical="center"/>
    </xf>
    <xf numFmtId="14" fontId="47" fillId="0" borderId="0">
      <alignment horizontal="center" vertical="center" wrapText="1"/>
      <protection locked="0"/>
    </xf>
    <xf numFmtId="0" fontId="38" fillId="0" borderId="9" applyNumberFormat="0" applyFill="0" applyAlignment="0" applyProtection="0">
      <alignment vertical="center"/>
    </xf>
    <xf numFmtId="10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182" fontId="37" fillId="0" borderId="0" applyFont="0" applyFill="0" applyProtection="0">
      <alignment vertical="center"/>
    </xf>
    <xf numFmtId="15" fontId="37" fillId="0" borderId="0" applyFont="0" applyFill="0" applyBorder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4" fontId="37" fillId="0" borderId="0" applyFont="0" applyFill="0" applyBorder="0" applyAlignment="0" applyProtection="0">
      <alignment vertical="center"/>
    </xf>
    <xf numFmtId="0" fontId="50" fillId="0" borderId="15">
      <alignment horizontal="center" vertical="center"/>
    </xf>
    <xf numFmtId="0" fontId="37" fillId="37" borderId="0" applyNumberFormat="0" applyFont="0" applyBorder="0" applyAlignment="0" applyProtection="0">
      <alignment vertical="center"/>
    </xf>
    <xf numFmtId="0" fontId="3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48" fillId="22" borderId="14">
      <alignment vertical="center"/>
      <protection locked="0"/>
    </xf>
    <xf numFmtId="0" fontId="65" fillId="0" borderId="0">
      <alignment vertical="center"/>
    </xf>
    <xf numFmtId="0" fontId="32" fillId="0" borderId="0">
      <alignment vertical="center"/>
    </xf>
    <xf numFmtId="0" fontId="48" fillId="22" borderId="14">
      <alignment vertical="center"/>
      <protection locked="0"/>
    </xf>
    <xf numFmtId="0" fontId="48" fillId="22" borderId="14">
      <alignment vertical="center"/>
      <protection locked="0"/>
    </xf>
    <xf numFmtId="0" fontId="37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6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88" fillId="0" borderId="27" applyNumberFormat="0" applyFill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46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95" fontId="37" fillId="0" borderId="0" applyFont="0" applyFill="0" applyBorder="0" applyAlignment="0" applyProtection="0">
      <alignment vertical="center"/>
    </xf>
    <xf numFmtId="0" fontId="83" fillId="0" borderId="4" applyNumberFormat="0" applyFill="0" applyProtection="0">
      <alignment horizontal="right" vertical="center"/>
    </xf>
    <xf numFmtId="0" fontId="83" fillId="0" borderId="4" applyNumberFormat="0" applyFill="0" applyProtection="0">
      <alignment horizontal="right" vertical="center"/>
    </xf>
    <xf numFmtId="0" fontId="46" fillId="0" borderId="13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7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84" fontId="32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55" fillId="17" borderId="1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93" fillId="0" borderId="4" applyNumberFormat="0" applyFill="0" applyProtection="0">
      <alignment horizontal="center" vertical="center"/>
    </xf>
    <xf numFmtId="0" fontId="93" fillId="0" borderId="4" applyNumberFormat="0" applyFill="0" applyProtection="0">
      <alignment horizontal="center"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94" fillId="0" borderId="29" applyNumberFormat="0" applyFill="0" applyProtection="0">
      <alignment horizontal="center" vertical="center"/>
    </xf>
    <xf numFmtId="0" fontId="37" fillId="0" borderId="0">
      <alignment vertical="center"/>
    </xf>
    <xf numFmtId="0" fontId="37" fillId="0" borderId="0">
      <alignment vertical="center"/>
    </xf>
    <xf numFmtId="0" fontId="94" fillId="0" borderId="29" applyNumberFormat="0" applyFill="0" applyProtection="0">
      <alignment horizontal="center" vertical="center"/>
    </xf>
    <xf numFmtId="0" fontId="7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8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37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3" fillId="0" borderId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11" borderId="7" applyNumberFormat="0" applyFont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7" fillId="36" borderId="26" applyNumberFormat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5" fillId="17" borderId="16" applyNumberFormat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4" fillId="18" borderId="24" applyNumberFormat="0" applyAlignment="0" applyProtection="0">
      <alignment vertical="center"/>
    </xf>
    <xf numFmtId="0" fontId="37" fillId="0" borderId="0">
      <alignment vertical="center"/>
    </xf>
    <xf numFmtId="0" fontId="84" fillId="18" borderId="24" applyNumberFormat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3" fillId="0" borderId="0">
      <alignment vertical="center"/>
    </xf>
    <xf numFmtId="0" fontId="37" fillId="0" borderId="0">
      <alignment vertical="center"/>
    </xf>
    <xf numFmtId="0" fontId="84" fillId="18" borderId="2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4" fillId="18" borderId="2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95" fillId="0" borderId="31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5" fillId="0" borderId="1">
      <alignment horizontal="left"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89" fillId="0" borderId="28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74" fillId="18" borderId="1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87" fillId="36" borderId="26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4" fillId="0" borderId="29" applyNumberFormat="0" applyFill="0" applyProtection="0">
      <alignment horizontal="left" vertical="center"/>
    </xf>
    <xf numFmtId="0" fontId="94" fillId="0" borderId="29" applyNumberFormat="0" applyFill="0" applyProtection="0">
      <alignment horizontal="left"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82" fillId="0" borderId="0">
      <alignment vertical="center"/>
    </xf>
    <xf numFmtId="0" fontId="55" fillId="17" borderId="16" applyNumberFormat="0" applyAlignment="0" applyProtection="0">
      <alignment vertical="center"/>
    </xf>
    <xf numFmtId="196" fontId="32" fillId="0" borderId="0" applyFont="0" applyFill="0" applyBorder="0" applyAlignment="0" applyProtection="0">
      <alignment vertical="center"/>
    </xf>
    <xf numFmtId="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184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184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99" fillId="64" borderId="0" applyNumberFormat="0" applyBorder="0" applyAlignment="0" applyProtection="0">
      <alignment vertical="center"/>
    </xf>
    <xf numFmtId="0" fontId="99" fillId="64" borderId="0" applyNumberFormat="0" applyBorder="0" applyAlignment="0" applyProtection="0">
      <alignment vertical="center"/>
    </xf>
    <xf numFmtId="0" fontId="99" fillId="65" borderId="0" applyNumberFormat="0" applyBorder="0" applyAlignment="0" applyProtection="0">
      <alignment vertical="center"/>
    </xf>
    <xf numFmtId="0" fontId="99" fillId="65" borderId="0" applyNumberFormat="0" applyBorder="0" applyAlignment="0" applyProtection="0">
      <alignment vertical="center"/>
    </xf>
    <xf numFmtId="0" fontId="99" fillId="62" borderId="0" applyNumberFormat="0" applyBorder="0" applyAlignment="0" applyProtection="0">
      <alignment vertical="center"/>
    </xf>
    <xf numFmtId="0" fontId="99" fillId="6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188" fontId="83" fillId="0" borderId="29" applyFill="0" applyProtection="0">
      <alignment horizontal="right" vertical="center"/>
    </xf>
    <xf numFmtId="188" fontId="83" fillId="0" borderId="29" applyFill="0" applyProtection="0">
      <alignment horizontal="right" vertical="center"/>
    </xf>
    <xf numFmtId="0" fontId="83" fillId="0" borderId="4" applyNumberFormat="0" applyFill="0" applyProtection="0">
      <alignment horizontal="left" vertical="center"/>
    </xf>
    <xf numFmtId="0" fontId="83" fillId="0" borderId="4" applyNumberFormat="0" applyFill="0" applyProtection="0">
      <alignment horizontal="left"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84" fillId="18" borderId="24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1" fontId="83" fillId="0" borderId="29" applyFill="0" applyProtection="0">
      <alignment horizontal="center" vertical="center"/>
    </xf>
    <xf numFmtId="1" fontId="83" fillId="0" borderId="29" applyFill="0" applyProtection="0">
      <alignment horizontal="center" vertical="center"/>
    </xf>
    <xf numFmtId="0" fontId="100" fillId="0" borderId="0">
      <alignment vertical="center"/>
    </xf>
    <xf numFmtId="0" fontId="34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  <xf numFmtId="0" fontId="32" fillId="11" borderId="7" applyNumberFormat="0" applyFont="0" applyAlignment="0" applyProtection="0">
      <alignment vertical="center"/>
    </xf>
  </cellStyleXfs>
  <cellXfs count="51">
    <xf numFmtId="0" fontId="0" fillId="0" borderId="0" xfId="0" applyAlignment="1"/>
    <xf numFmtId="0" fontId="1" fillId="0" borderId="0" xfId="332" applyFont="1" applyFill="1" applyBorder="1" applyAlignment="1">
      <alignment vertical="center"/>
    </xf>
    <xf numFmtId="0" fontId="2" fillId="0" borderId="0" xfId="630" applyFont="1" applyFill="1" applyBorder="1" applyAlignment="1">
      <alignment horizontal="center" vertical="center"/>
    </xf>
    <xf numFmtId="0" fontId="3" fillId="0" borderId="0" xfId="630" applyFont="1" applyFill="1" applyBorder="1" applyAlignment="1">
      <alignment horizontal="center" vertical="center"/>
    </xf>
    <xf numFmtId="0" fontId="4" fillId="0" borderId="0" xfId="332" applyFont="1" applyFill="1" applyBorder="1" applyAlignment="1">
      <alignment vertical="center"/>
    </xf>
    <xf numFmtId="0" fontId="5" fillId="0" borderId="1" xfId="630" applyFont="1" applyFill="1" applyBorder="1" applyAlignment="1">
      <alignment horizontal="center" vertical="center"/>
    </xf>
    <xf numFmtId="0" fontId="6" fillId="0" borderId="1" xfId="332" applyFont="1" applyFill="1" applyBorder="1" applyAlignment="1">
      <alignment horizontal="center" vertical="center"/>
    </xf>
    <xf numFmtId="0" fontId="7" fillId="0" borderId="1" xfId="630" applyFont="1" applyFill="1" applyBorder="1" applyAlignment="1">
      <alignment horizontal="center" vertical="center" wrapText="1"/>
    </xf>
    <xf numFmtId="0" fontId="8" fillId="0" borderId="1" xfId="332" applyFont="1" applyFill="1" applyBorder="1" applyAlignment="1">
      <alignment horizontal="left" vertical="center" wrapText="1"/>
    </xf>
    <xf numFmtId="0" fontId="7" fillId="0" borderId="1" xfId="630" applyFont="1" applyFill="1" applyBorder="1" applyAlignment="1">
      <alignment vertical="center"/>
    </xf>
    <xf numFmtId="0" fontId="9" fillId="0" borderId="1" xfId="630" applyFont="1" applyFill="1" applyBorder="1" applyAlignment="1">
      <alignment horizontal="center" vertical="center"/>
    </xf>
    <xf numFmtId="0" fontId="1" fillId="0" borderId="1" xfId="332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93" fontId="11" fillId="2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vertical="center"/>
    </xf>
    <xf numFmtId="193" fontId="11" fillId="2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93" fontId="11" fillId="2" borderId="1" xfId="0" applyNumberFormat="1" applyFont="1" applyFill="1" applyBorder="1" applyAlignment="1">
      <alignment horizontal="center" vertical="center" wrapText="1"/>
    </xf>
    <xf numFmtId="193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86" fontId="16" fillId="0" borderId="1" xfId="0" applyNumberFormat="1" applyFont="1" applyFill="1" applyBorder="1" applyAlignment="1">
      <alignment horizontal="right" vertical="center" wrapText="1"/>
    </xf>
    <xf numFmtId="186" fontId="16" fillId="0" borderId="1" xfId="0" applyNumberFormat="1" applyFont="1" applyFill="1" applyBorder="1" applyAlignment="1">
      <alignment horizontal="right" vertical="center"/>
    </xf>
    <xf numFmtId="193" fontId="11" fillId="0" borderId="1" xfId="0" applyNumberFormat="1" applyFont="1" applyFill="1" applyBorder="1" applyAlignment="1">
      <alignment horizontal="center" vertical="center" wrapText="1"/>
    </xf>
    <xf numFmtId="193" fontId="11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86" fontId="16" fillId="0" borderId="1" xfId="0" applyNumberFormat="1" applyFont="1" applyBorder="1" applyAlignment="1">
      <alignment horizontal="right"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/>
    <xf numFmtId="0" fontId="21" fillId="0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22" applyFont="1" applyFill="1" applyAlignment="1" applyProtection="1">
      <alignment horizontal="left" vertical="center"/>
    </xf>
    <xf numFmtId="0" fontId="25" fillId="0" borderId="0" xfId="22" applyFont="1" applyFill="1" applyAlignment="1" applyProtection="1">
      <alignment horizontal="left" vertical="center"/>
    </xf>
  </cellXfs>
  <cellStyles count="91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常规 2 2 4" xfId="5"/>
    <cellStyle name="货币" xfId="6" builtinId="4"/>
    <cellStyle name="好 3 2 2" xfId="7"/>
    <cellStyle name="args.style" xfId="8"/>
    <cellStyle name="Accent1 5" xfId="9"/>
    <cellStyle name="Accent2 - 20% 2" xfId="10"/>
    <cellStyle name="_Book1_2 2" xfId="11"/>
    <cellStyle name="差_11大理 2" xfId="12"/>
    <cellStyle name="千位分隔[0]" xfId="13" builtinId="6"/>
    <cellStyle name="Accent2 - 40%" xfId="14"/>
    <cellStyle name="常规 26 2" xfId="15"/>
    <cellStyle name="40% - 强调文字颜色 3" xfId="16" builtinId="39"/>
    <cellStyle name="差" xfId="17" builtinId="27"/>
    <cellStyle name="千位分隔" xfId="18" builtinId="3"/>
    <cellStyle name="Accent6 4" xfId="19"/>
    <cellStyle name="60% - 强调文字颜色 3" xfId="20" builtinId="40"/>
    <cellStyle name="Accent2 - 60%" xfId="21"/>
    <cellStyle name="超链接" xfId="22" builtinId="8"/>
    <cellStyle name="常规 2 7 3" xfId="23"/>
    <cellStyle name="百分比" xfId="24" builtinId="5"/>
    <cellStyle name="Accent4 5" xfId="25"/>
    <cellStyle name="差_Book1 2" xfId="26"/>
    <cellStyle name="已访问的超链接" xfId="27" builtinId="9"/>
    <cellStyle name="注释" xfId="28" builtinId="10"/>
    <cellStyle name="60% - 强调文字颜色 2 3" xfId="29"/>
    <cellStyle name="_ET_STYLE_NoName_00__Sheet3" xfId="30"/>
    <cellStyle name="_ET_STYLE_NoName_00__Book1" xfId="31"/>
    <cellStyle name="Accent6 3" xfId="32"/>
    <cellStyle name="60% - 强调文字颜色 2" xfId="33" builtinId="36"/>
    <cellStyle name="百分比 7" xfId="34"/>
    <cellStyle name="标题 4" xfId="35" builtinId="19"/>
    <cellStyle name="警告文本" xfId="36" builtinId="11"/>
    <cellStyle name="千位分隔 3 2" xfId="37"/>
    <cellStyle name="标题 4 2 2" xfId="38"/>
    <cellStyle name="_ET_STYLE_NoName_00_" xfId="39"/>
    <cellStyle name="60% - 强调文字颜色 2 2 2" xfId="40"/>
    <cellStyle name="标题" xfId="41" builtinId="15"/>
    <cellStyle name="_Book1_1" xfId="42"/>
    <cellStyle name="解释性文本" xfId="43" builtinId="53"/>
    <cellStyle name="标题 1 5 2" xfId="44"/>
    <cellStyle name="差 6" xfId="45"/>
    <cellStyle name="差_0502通海县 2 2" xfId="46"/>
    <cellStyle name="百分比 4" xfId="47"/>
    <cellStyle name="标题 1" xfId="48" builtinId="16"/>
    <cellStyle name="0,0_x000d__x000a_NA_x000d__x000a_" xfId="49"/>
    <cellStyle name="差 7" xfId="50"/>
    <cellStyle name="百分比 5" xfId="51"/>
    <cellStyle name="标题 2" xfId="52" builtinId="17"/>
    <cellStyle name="千位分隔 8" xfId="53"/>
    <cellStyle name="标题 4 7" xfId="54"/>
    <cellStyle name="_20100326高清市院遂宁检察院1080P配置清单26日改" xfId="55"/>
    <cellStyle name="Accent6 2" xfId="56"/>
    <cellStyle name="60% - 强调文字颜色 1" xfId="57" builtinId="32"/>
    <cellStyle name="差 8" xfId="58"/>
    <cellStyle name="百分比 6" xfId="59"/>
    <cellStyle name="标题 3" xfId="60" builtinId="18"/>
    <cellStyle name="Accent6 5" xfId="61"/>
    <cellStyle name="60% - 强调文字颜色 4" xfId="62" builtinId="44"/>
    <cellStyle name="输出" xfId="63" builtinId="21"/>
    <cellStyle name="计算" xfId="64" builtinId="22"/>
    <cellStyle name="40% - 强调文字颜色 4 2" xfId="65"/>
    <cellStyle name="检查单元格" xfId="66" builtinId="23"/>
    <cellStyle name="20% - 强调文字颜色 6" xfId="67" builtinId="50"/>
    <cellStyle name="标题 4 5 3" xfId="68"/>
    <cellStyle name="强调文字颜色 2" xfId="69" builtinId="33"/>
    <cellStyle name="链接单元格" xfId="70" builtinId="24"/>
    <cellStyle name="差_0605石屏" xfId="71"/>
    <cellStyle name="汇总" xfId="72" builtinId="25"/>
    <cellStyle name="差 3 4" xfId="73"/>
    <cellStyle name="好" xfId="74" builtinId="26"/>
    <cellStyle name="20% - 强调文字颜色 3 3" xfId="75"/>
    <cellStyle name="适中" xfId="76" builtinId="28"/>
    <cellStyle name="20% - 强调文字颜色 5" xfId="77" builtinId="46"/>
    <cellStyle name="强调文字颜色 1" xfId="78" builtinId="29"/>
    <cellStyle name="常规 2 2 2 4" xfId="79"/>
    <cellStyle name="标题 4 5 2" xfId="80"/>
    <cellStyle name="20% - 强调文字颜色 1" xfId="81" builtinId="30"/>
    <cellStyle name="标题 5 4" xfId="82"/>
    <cellStyle name="40% - 强调文字颜色 1" xfId="83" builtinId="31"/>
    <cellStyle name="20% - 强调文字颜色 2" xfId="84" builtinId="34"/>
    <cellStyle name="40% - 强调文字颜色 2" xfId="85" builtinId="35"/>
    <cellStyle name="差_11大理 2 2" xfId="86"/>
    <cellStyle name="Accent2 - 40% 2" xfId="87"/>
    <cellStyle name="强调文字颜色 3" xfId="88" builtinId="37"/>
    <cellStyle name="PSChar" xfId="89"/>
    <cellStyle name="强调文字颜色 4" xfId="90" builtinId="41"/>
    <cellStyle name="20% - 强调文字颜色 4" xfId="91" builtinId="42"/>
    <cellStyle name="40% - 强调文字颜色 4" xfId="92" builtinId="43"/>
    <cellStyle name="强调文字颜色 5" xfId="93" builtinId="45"/>
    <cellStyle name="_ET_STYLE_NoName_00__Book1_1 2" xfId="94"/>
    <cellStyle name="40% - 强调文字颜色 5" xfId="95" builtinId="47"/>
    <cellStyle name="标题 1 4 2" xfId="96"/>
    <cellStyle name="60% - 强调文字颜色 5" xfId="97" builtinId="48"/>
    <cellStyle name="强调文字颜色 6" xfId="98" builtinId="49"/>
    <cellStyle name="40% - 强调文字颜色 6" xfId="99" builtinId="51"/>
    <cellStyle name="_弱电系统设备配置报价清单" xfId="100"/>
    <cellStyle name="标题 1 4 3" xfId="101"/>
    <cellStyle name="60% - 强调文字颜色 6" xfId="102" builtinId="52"/>
    <cellStyle name="Accent5 4" xfId="103"/>
    <cellStyle name="_关闭破产企业已移交地方管理中小学校退休教师情况明细表(1)" xfId="104"/>
    <cellStyle name="_Book1" xfId="105"/>
    <cellStyle name="常规 2 7 2" xfId="106"/>
    <cellStyle name="常规 3 2 3" xfId="107"/>
    <cellStyle name="Accent2 - 20%" xfId="108"/>
    <cellStyle name="_Book1_2" xfId="109"/>
    <cellStyle name="_Book1_3" xfId="110"/>
    <cellStyle name="常规 2 3 3 2" xfId="111"/>
    <cellStyle name="_ET_STYLE_NoName_00__Book1_1" xfId="112"/>
    <cellStyle name="常规 2 3 2 3" xfId="113"/>
    <cellStyle name="20% - 强调文字颜色 1 2 2" xfId="114"/>
    <cellStyle name="20% - 强调文字颜色 1 3" xfId="115"/>
    <cellStyle name="Accent1 - 20% 2" xfId="116"/>
    <cellStyle name="20% - 强调文字颜色 2 2" xfId="117"/>
    <cellStyle name="输出 2 2 2" xfId="118"/>
    <cellStyle name="常规 2 4 2 3" xfId="119"/>
    <cellStyle name="20% - 强调文字颜色 2 2 2" xfId="120"/>
    <cellStyle name="20% - 强调文字颜色 2 3" xfId="121"/>
    <cellStyle name="20% - 强调文字颜色 3 2" xfId="122"/>
    <cellStyle name="20% - 强调文字颜色 3 2 2" xfId="123"/>
    <cellStyle name="Mon閠aire_!!!GO" xfId="124"/>
    <cellStyle name="常规 3 3 5" xfId="125"/>
    <cellStyle name="20% - 强调文字颜色 4 2" xfId="126"/>
    <cellStyle name="20% - 强调文字颜色 4 2 2" xfId="127"/>
    <cellStyle name="20% - 强调文字颜色 4 3" xfId="128"/>
    <cellStyle name="20% - 强调文字颜色 5 2" xfId="129"/>
    <cellStyle name="20% - 强调文字颜色 5 2 2" xfId="130"/>
    <cellStyle name="20% - 强调文字颜色 5 3" xfId="131"/>
    <cellStyle name="20% - 强调文字颜色 6 2" xfId="132"/>
    <cellStyle name="20% - 强调文字颜色 6 2 2" xfId="133"/>
    <cellStyle name="20% - 强调文字颜色 6 3" xfId="134"/>
    <cellStyle name="40% - 强调文字颜色 1 2" xfId="135"/>
    <cellStyle name="40% - 强调文字颜色 1 2 2" xfId="136"/>
    <cellStyle name="Accent1" xfId="137"/>
    <cellStyle name="常规 9 2" xfId="138"/>
    <cellStyle name="40% - 强调文字颜色 1 3" xfId="139"/>
    <cellStyle name="常规 2 3 2 4" xfId="140"/>
    <cellStyle name="40% - 强调文字颜色 2 2" xfId="141"/>
    <cellStyle name="40% - 强调文字颜色 2 2 2" xfId="142"/>
    <cellStyle name="40% - 强调文字颜色 2 3" xfId="143"/>
    <cellStyle name="40% - 强调文字颜色 3 2" xfId="144"/>
    <cellStyle name="40% - 强调文字颜色 3 2 2" xfId="145"/>
    <cellStyle name="40% - 强调文字颜色 3 3" xfId="146"/>
    <cellStyle name="千位分隔 5" xfId="147"/>
    <cellStyle name="标题 4 4" xfId="148"/>
    <cellStyle name="40% - 强调文字颜色 4 2 2" xfId="149"/>
    <cellStyle name="Accent6 - 20% 2" xfId="150"/>
    <cellStyle name="40% - 强调文字颜色 4 3" xfId="151"/>
    <cellStyle name="好 2 3" xfId="152"/>
    <cellStyle name="40% - 强调文字颜色 5 2" xfId="153"/>
    <cellStyle name="60% - 强调文字颜色 4 3" xfId="154"/>
    <cellStyle name="40% - 强调文字颜色 5 2 2" xfId="155"/>
    <cellStyle name="好 2 4" xfId="156"/>
    <cellStyle name="40% - 强调文字颜色 5 3" xfId="157"/>
    <cellStyle name="标题 2 2 4" xfId="158"/>
    <cellStyle name="适中 2 2" xfId="159"/>
    <cellStyle name="百分比 2 9" xfId="160"/>
    <cellStyle name="好 3 3" xfId="161"/>
    <cellStyle name="40% - 强调文字颜色 6 2" xfId="162"/>
    <cellStyle name="适中 2 2 2" xfId="163"/>
    <cellStyle name="百分比 2 9 2" xfId="164"/>
    <cellStyle name="Accent2 5" xfId="165"/>
    <cellStyle name="40% - 强调文字颜色 6 2 2" xfId="166"/>
    <cellStyle name="好 3 4" xfId="167"/>
    <cellStyle name="40% - 强调文字颜色 6 3" xfId="168"/>
    <cellStyle name="60% - 强调文字颜色 1 2" xfId="169"/>
    <cellStyle name="60% - 强调文字颜色 1 2 2" xfId="170"/>
    <cellStyle name="60% - 强调文字颜色 1 3" xfId="171"/>
    <cellStyle name="60% - 强调文字颜色 2 2" xfId="172"/>
    <cellStyle name="60% - 强调文字颜色 3 2" xfId="173"/>
    <cellStyle name="60% - 强调文字颜色 3 2 2" xfId="174"/>
    <cellStyle name="Accent5 - 40% 2" xfId="175"/>
    <cellStyle name="60% - 强调文字颜色 3 3" xfId="176"/>
    <cellStyle name="60% - 强调文字颜色 4 2" xfId="177"/>
    <cellStyle name="差_Book1" xfId="178"/>
    <cellStyle name="60% - 强调文字颜色 4 2 2" xfId="179"/>
    <cellStyle name="标题 1 4 2 2" xfId="180"/>
    <cellStyle name="60% - 强调文字颜色 5 2" xfId="181"/>
    <cellStyle name="常规 2 5 3" xfId="182"/>
    <cellStyle name="60% - 强调文字颜色 5 2 2" xfId="183"/>
    <cellStyle name="60% - 强调文字颜色 5 3" xfId="184"/>
    <cellStyle name="60% - 强调文字颜色 6 2" xfId="185"/>
    <cellStyle name="Header2" xfId="186"/>
    <cellStyle name="60% - 强调文字颜色 6 2 2" xfId="187"/>
    <cellStyle name="60% - 强调文字颜色 6 3" xfId="188"/>
    <cellStyle name="6mal" xfId="189"/>
    <cellStyle name="强调文字颜色 2 2 2" xfId="190"/>
    <cellStyle name="Accent1 - 20%" xfId="191"/>
    <cellStyle name="标题 6 2 2" xfId="192"/>
    <cellStyle name="Accent1 - 40%" xfId="193"/>
    <cellStyle name="Accent1 - 40% 2" xfId="194"/>
    <cellStyle name="Accent1 - 60%" xfId="195"/>
    <cellStyle name="标题 1 5" xfId="196"/>
    <cellStyle name="Accent1 - 60% 2" xfId="197"/>
    <cellStyle name="Accent1 2" xfId="198"/>
    <cellStyle name="Accent1 3" xfId="199"/>
    <cellStyle name="超级链接" xfId="200"/>
    <cellStyle name="Accent1 4" xfId="201"/>
    <cellStyle name="Header1 2" xfId="202"/>
    <cellStyle name="Accent2" xfId="203"/>
    <cellStyle name="Accent2 - 60% 2" xfId="204"/>
    <cellStyle name="Accent2 2" xfId="205"/>
    <cellStyle name="Accent2 3" xfId="206"/>
    <cellStyle name="Accent2 4" xfId="207"/>
    <cellStyle name="Accent3" xfId="208"/>
    <cellStyle name="Milliers_!!!GO" xfId="209"/>
    <cellStyle name="Accent5 2" xfId="210"/>
    <cellStyle name="Accent3 - 20%" xfId="211"/>
    <cellStyle name="标题 1 3" xfId="212"/>
    <cellStyle name="Accent3 - 20% 2" xfId="213"/>
    <cellStyle name="Mon閠aire [0]_!!!GO" xfId="214"/>
    <cellStyle name="Accent3 - 40%" xfId="215"/>
    <cellStyle name="Accent3 - 40% 2" xfId="216"/>
    <cellStyle name="Accent3 - 60%" xfId="217"/>
    <cellStyle name="好_M01-1 3" xfId="218"/>
    <cellStyle name="Accent3 - 60% 2" xfId="219"/>
    <cellStyle name="Accent3 2" xfId="220"/>
    <cellStyle name="Accent3 3" xfId="221"/>
    <cellStyle name="Accent3 4" xfId="222"/>
    <cellStyle name="Accent3 5" xfId="223"/>
    <cellStyle name="Accent4" xfId="224"/>
    <cellStyle name="差 4 2 2" xfId="225"/>
    <cellStyle name="百分比 2 2 2" xfId="226"/>
    <cellStyle name="Accent4 - 20%" xfId="227"/>
    <cellStyle name="百分比 2 2 2 2" xfId="228"/>
    <cellStyle name="Accent4 - 20% 2" xfId="229"/>
    <cellStyle name="百分比 2 4 2" xfId="230"/>
    <cellStyle name="Accent4 - 40%" xfId="231"/>
    <cellStyle name="Accent6 - 40%" xfId="232"/>
    <cellStyle name="Accent4 - 40% 2" xfId="233"/>
    <cellStyle name="Accent4 - 60%" xfId="234"/>
    <cellStyle name="捠壿 [0.00]_Region Orders (2)" xfId="235"/>
    <cellStyle name="Accent4 - 60% 2" xfId="236"/>
    <cellStyle name="Accent6" xfId="237"/>
    <cellStyle name="Accent4 2" xfId="238"/>
    <cellStyle name="New Times Roman" xfId="239"/>
    <cellStyle name="Accent4 3" xfId="240"/>
    <cellStyle name="Accent4 4" xfId="241"/>
    <cellStyle name="Accent5" xfId="242"/>
    <cellStyle name="常规 2 3 3 3" xfId="243"/>
    <cellStyle name="Accent5 - 20%" xfId="244"/>
    <cellStyle name="Accent5 - 20% 2" xfId="245"/>
    <cellStyle name="Accent5 - 40%" xfId="246"/>
    <cellStyle name="好 4 2" xfId="247"/>
    <cellStyle name="常规 12" xfId="248"/>
    <cellStyle name="标题 2 3 3" xfId="249"/>
    <cellStyle name="Accent5 - 60%" xfId="250"/>
    <cellStyle name="Accent5 - 60% 2" xfId="251"/>
    <cellStyle name="Category" xfId="252"/>
    <cellStyle name="Accent5 3" xfId="253"/>
    <cellStyle name="差_0605石屏 2" xfId="254"/>
    <cellStyle name="汇总 2" xfId="255"/>
    <cellStyle name="Accent5 5" xfId="256"/>
    <cellStyle name="输入 2 2" xfId="257"/>
    <cellStyle name="常规 2 8 2" xfId="258"/>
    <cellStyle name="Accent6 - 20%" xfId="259"/>
    <cellStyle name="Accent6 - 40% 2" xfId="260"/>
    <cellStyle name="Accent6 - 60%" xfId="261"/>
    <cellStyle name="Accent6 - 60% 2" xfId="262"/>
    <cellStyle name="标题 2 3" xfId="263"/>
    <cellStyle name="Category 2" xfId="264"/>
    <cellStyle name="ColLevel_0" xfId="265"/>
    <cellStyle name="标题 3 3" xfId="266"/>
    <cellStyle name="Comma [0]_!!!GO" xfId="267"/>
    <cellStyle name="comma zerodec" xfId="268"/>
    <cellStyle name="百分比 2 4 3" xfId="269"/>
    <cellStyle name="Comma_!!!GO" xfId="270"/>
    <cellStyle name="Currency [0]_!!!GO" xfId="271"/>
    <cellStyle name="分级显示列_1_Book1" xfId="272"/>
    <cellStyle name="标题 3 3 2" xfId="273"/>
    <cellStyle name="Currency_!!!GO" xfId="274"/>
    <cellStyle name="好 4 3" xfId="275"/>
    <cellStyle name="常规 13" xfId="276"/>
    <cellStyle name="标题 2 3 4" xfId="277"/>
    <cellStyle name="Currency1" xfId="278"/>
    <cellStyle name="常规 2 2 11" xfId="279"/>
    <cellStyle name="Date" xfId="280"/>
    <cellStyle name="常规 2 2 11 2" xfId="281"/>
    <cellStyle name="Date 2" xfId="282"/>
    <cellStyle name="差_0502通海县 3" xfId="283"/>
    <cellStyle name="Dollar (zero dec)" xfId="284"/>
    <cellStyle name="标题 2 2" xfId="285"/>
    <cellStyle name="Grey" xfId="286"/>
    <cellStyle name="强调文字颜色 5 2 2" xfId="287"/>
    <cellStyle name="Header1" xfId="288"/>
    <cellStyle name="Header2 2" xfId="289"/>
    <cellStyle name="千位分隔 2 4" xfId="290"/>
    <cellStyle name="Input [yellow]" xfId="291"/>
    <cellStyle name="标题 4 3 4" xfId="292"/>
    <cellStyle name="Input [yellow] 2" xfId="293"/>
    <cellStyle name="强调文字颜色 3 3" xfId="294"/>
    <cellStyle name="常规 2 10" xfId="295"/>
    <cellStyle name="Input Cells" xfId="296"/>
    <cellStyle name="Linked Cells" xfId="297"/>
    <cellStyle name="标题 6 3" xfId="298"/>
    <cellStyle name="Millares [0]_96 Risk" xfId="299"/>
    <cellStyle name="Millares_96 Risk" xfId="300"/>
    <cellStyle name="常规 2 2 2 2" xfId="301"/>
    <cellStyle name="标题 4 2 4" xfId="302"/>
    <cellStyle name="Milliers [0]_!!!GO" xfId="303"/>
    <cellStyle name="Moneda [0]_96 Risk" xfId="304"/>
    <cellStyle name="Moneda_96 Risk" xfId="305"/>
    <cellStyle name="注释 4 4" xfId="306"/>
    <cellStyle name="常规 24" xfId="307"/>
    <cellStyle name="常规 19" xfId="308"/>
    <cellStyle name="标题 1 2 2 2" xfId="309"/>
    <cellStyle name="Month" xfId="310"/>
    <cellStyle name="常规 19 2" xfId="311"/>
    <cellStyle name="标题 3 6" xfId="312"/>
    <cellStyle name="Month 2" xfId="313"/>
    <cellStyle name="PSHeading 2" xfId="314"/>
    <cellStyle name="no dec" xfId="315"/>
    <cellStyle name="Normal - Style1" xfId="316"/>
    <cellStyle name="Normal_!!!GO" xfId="317"/>
    <cellStyle name="输入 3 3" xfId="318"/>
    <cellStyle name="常规 2 9 3" xfId="319"/>
    <cellStyle name="常规 2 4" xfId="320"/>
    <cellStyle name="PSInt" xfId="321"/>
    <cellStyle name="per.style" xfId="322"/>
    <cellStyle name="标题 2 2 2 2" xfId="323"/>
    <cellStyle name="Percent [2]" xfId="324"/>
    <cellStyle name="常规 2 2 2 3" xfId="325"/>
    <cellStyle name="Percent_!!!GO" xfId="326"/>
    <cellStyle name="标题 5" xfId="327"/>
    <cellStyle name="百分比 8" xfId="328"/>
    <cellStyle name="Pourcentage_pldt" xfId="329"/>
    <cellStyle name="PSDate" xfId="330"/>
    <cellStyle name="检查单元格 2 2 2" xfId="331"/>
    <cellStyle name="常规 16" xfId="332"/>
    <cellStyle name="常规 21" xfId="333"/>
    <cellStyle name="标题 4 4 2 2" xfId="334"/>
    <cellStyle name="PSDec" xfId="335"/>
    <cellStyle name="PSHeading" xfId="336"/>
    <cellStyle name="PSSpacer" xfId="337"/>
    <cellStyle name="常规 2 6 3" xfId="338"/>
    <cellStyle name="RowLevel_0" xfId="339"/>
    <cellStyle name="常规 2 2 3 2" xfId="340"/>
    <cellStyle name="sstot" xfId="341"/>
    <cellStyle name="Standard_AREAS" xfId="342"/>
    <cellStyle name="常规 2 6" xfId="343"/>
    <cellStyle name="t" xfId="344"/>
    <cellStyle name="t_HVAC Equipment (3)" xfId="345"/>
    <cellStyle name="常规 2 3 4" xfId="346"/>
    <cellStyle name="解释性文本 7" xfId="347"/>
    <cellStyle name="差 4" xfId="348"/>
    <cellStyle name="百分比 2" xfId="349"/>
    <cellStyle name="常规 2 5 4" xfId="350"/>
    <cellStyle name="百分比 2 10" xfId="351"/>
    <cellStyle name="百分比 2 11" xfId="352"/>
    <cellStyle name="差 4 2" xfId="353"/>
    <cellStyle name="标题 10" xfId="354"/>
    <cellStyle name="百分比 2 2" xfId="355"/>
    <cellStyle name="百分比 2 2 3" xfId="356"/>
    <cellStyle name="百分比 2 2 4" xfId="357"/>
    <cellStyle name="差 4 3" xfId="358"/>
    <cellStyle name="百分比 2 3" xfId="359"/>
    <cellStyle name="常规 2 14" xfId="360"/>
    <cellStyle name="百分比 2 3 2" xfId="361"/>
    <cellStyle name="百分比 2 3 2 2" xfId="362"/>
    <cellStyle name="常规 2 15" xfId="363"/>
    <cellStyle name="差_2008年地州对账表(国库资金） 2" xfId="364"/>
    <cellStyle name="百分比 2 3 3" xfId="365"/>
    <cellStyle name="差_2008年地州对账表(国库资金） 3" xfId="366"/>
    <cellStyle name="百分比 2 3 4" xfId="367"/>
    <cellStyle name="差 4 4" xfId="368"/>
    <cellStyle name="百分比 2 4" xfId="369"/>
    <cellStyle name="百分比 2 5" xfId="370"/>
    <cellStyle name="百分比 2 6" xfId="371"/>
    <cellStyle name="常规 15 2" xfId="372"/>
    <cellStyle name="标题 2 2 2" xfId="373"/>
    <cellStyle name="百分比 2 7" xfId="374"/>
    <cellStyle name="标题 2 2 3" xfId="375"/>
    <cellStyle name="百分比 2 8" xfId="376"/>
    <cellStyle name="差 5" xfId="377"/>
    <cellStyle name="百分比 3" xfId="378"/>
    <cellStyle name="差 5 2" xfId="379"/>
    <cellStyle name="百分比 3 2" xfId="380"/>
    <cellStyle name="差 5 3" xfId="381"/>
    <cellStyle name="百分比 3 3" xfId="382"/>
    <cellStyle name="百分比 4 2" xfId="383"/>
    <cellStyle name="常规 2 2 6" xfId="384"/>
    <cellStyle name="标题 1 2" xfId="385"/>
    <cellStyle name="标题 6" xfId="386"/>
    <cellStyle name="百分比 9" xfId="387"/>
    <cellStyle name="标题 5 2 2" xfId="388"/>
    <cellStyle name="捠壿_Region Orders (2)" xfId="389"/>
    <cellStyle name="编号" xfId="390"/>
    <cellStyle name="编号 2" xfId="391"/>
    <cellStyle name="标题 1 2 2" xfId="392"/>
    <cellStyle name="标题 1 2 3" xfId="393"/>
    <cellStyle name="标题 1 2 4" xfId="394"/>
    <cellStyle name="差_0605石屏 3" xfId="395"/>
    <cellStyle name="标题 1 3 2" xfId="396"/>
    <cellStyle name="标题 5 3" xfId="397"/>
    <cellStyle name="标题 1 3 2 2" xfId="398"/>
    <cellStyle name="标题 1 3 3" xfId="399"/>
    <cellStyle name="标题 1 3 4" xfId="400"/>
    <cellStyle name="标题 1 4" xfId="401"/>
    <cellStyle name="标题 1 4 4" xfId="402"/>
    <cellStyle name="标题 1 5 3" xfId="403"/>
    <cellStyle name="注释 4 2 2" xfId="404"/>
    <cellStyle name="常规 17 2" xfId="405"/>
    <cellStyle name="标题 1 6" xfId="406"/>
    <cellStyle name="标题 2 4 2" xfId="407"/>
    <cellStyle name="标题 1 7" xfId="408"/>
    <cellStyle name="常规 11" xfId="409"/>
    <cellStyle name="标题 2 3 2" xfId="410"/>
    <cellStyle name="常规 11 2" xfId="411"/>
    <cellStyle name="标题 2 3 2 2" xfId="412"/>
    <cellStyle name="标题 2 4" xfId="413"/>
    <cellStyle name="标题 2 4 2 2" xfId="414"/>
    <cellStyle name="好 5 2" xfId="415"/>
    <cellStyle name="标题 3 2 2 2" xfId="416"/>
    <cellStyle name="标题 2 4 3" xfId="417"/>
    <cellStyle name="标题 2 4 4" xfId="418"/>
    <cellStyle name="标题 2 5" xfId="419"/>
    <cellStyle name="标题 2 7" xfId="420"/>
    <cellStyle name="标题 2 5 2" xfId="421"/>
    <cellStyle name="标题 2 5 3" xfId="422"/>
    <cellStyle name="常规 18 2" xfId="423"/>
    <cellStyle name="标题 2 6" xfId="424"/>
    <cellStyle name="标题 3 2" xfId="425"/>
    <cellStyle name="好 5" xfId="426"/>
    <cellStyle name="标题 3 2 2" xfId="427"/>
    <cellStyle name="好 6" xfId="428"/>
    <cellStyle name="标题 3 2 3" xfId="429"/>
    <cellStyle name="好 7" xfId="430"/>
    <cellStyle name="标题 3 2 4" xfId="431"/>
    <cellStyle name="标题 3 4 3" xfId="432"/>
    <cellStyle name="标题 3 3 2 2" xfId="433"/>
    <cellStyle name="标题 3 3 3" xfId="434"/>
    <cellStyle name="标题 3 3 4" xfId="435"/>
    <cellStyle name="标题 3 4" xfId="436"/>
    <cellStyle name="标题 3 4 2" xfId="437"/>
    <cellStyle name="标题 4 4 3" xfId="438"/>
    <cellStyle name="标题 3 4 2 2" xfId="439"/>
    <cellStyle name="标题 3 4 4" xfId="440"/>
    <cellStyle name="标题 3 5" xfId="441"/>
    <cellStyle name="标题 3 5 2" xfId="442"/>
    <cellStyle name="标题 3 5 3" xfId="443"/>
    <cellStyle name="标题 3 7" xfId="444"/>
    <cellStyle name="千位分隔 3" xfId="445"/>
    <cellStyle name="标题 4 2" xfId="446"/>
    <cellStyle name="标题 4 2 2 2" xfId="447"/>
    <cellStyle name="标题 4 2 3" xfId="448"/>
    <cellStyle name="差_0605石屏 2 2" xfId="449"/>
    <cellStyle name="千位分隔 4" xfId="450"/>
    <cellStyle name="标题 4 3" xfId="451"/>
    <cellStyle name="标题 4 3 2" xfId="452"/>
    <cellStyle name="标题 4 3 2 2" xfId="453"/>
    <cellStyle name="标题 4 3 3" xfId="454"/>
    <cellStyle name="标题 4 4 2" xfId="455"/>
    <cellStyle name="标题 4 4 4" xfId="456"/>
    <cellStyle name="千位分隔 6" xfId="457"/>
    <cellStyle name="标题 4 5" xfId="458"/>
    <cellStyle name="差_1110洱源" xfId="459"/>
    <cellStyle name="千位分隔 7" xfId="460"/>
    <cellStyle name="标题 4 6" xfId="461"/>
    <cellStyle name="标题 5 2" xfId="462"/>
    <cellStyle name="标题 6 2" xfId="463"/>
    <cellStyle name="标题 6 4" xfId="464"/>
    <cellStyle name="标题 7" xfId="465"/>
    <cellStyle name="常规 2 11" xfId="466"/>
    <cellStyle name="标题 7 2" xfId="467"/>
    <cellStyle name="标题 7 2 2" xfId="468"/>
    <cellStyle name="常规 2 12" xfId="469"/>
    <cellStyle name="标题 7 3" xfId="470"/>
    <cellStyle name="常规 2 13" xfId="471"/>
    <cellStyle name="标题 7 4" xfId="472"/>
    <cellStyle name="常规 10 2" xfId="473"/>
    <cellStyle name="标题 8" xfId="474"/>
    <cellStyle name="标题 8 2" xfId="475"/>
    <cellStyle name="常规 2 7" xfId="476"/>
    <cellStyle name="常规 10 2 2" xfId="477"/>
    <cellStyle name="输入 2" xfId="478"/>
    <cellStyle name="标题 8 3" xfId="479"/>
    <cellStyle name="常规 2 8" xfId="480"/>
    <cellStyle name="标题 9" xfId="481"/>
    <cellStyle name="标题1" xfId="482"/>
    <cellStyle name="标题1 2" xfId="483"/>
    <cellStyle name="表标题" xfId="484"/>
    <cellStyle name="表标题 2" xfId="485"/>
    <cellStyle name="常规 2 2" xfId="486"/>
    <cellStyle name="部门" xfId="487"/>
    <cellStyle name="常规 2 2 2" xfId="488"/>
    <cellStyle name="常规 10 41" xfId="489"/>
    <cellStyle name="部门 2" xfId="490"/>
    <cellStyle name="解释性文本 5" xfId="491"/>
    <cellStyle name="差 2" xfId="492"/>
    <cellStyle name="解释性文本 5 2" xfId="493"/>
    <cellStyle name="差 2 2" xfId="494"/>
    <cellStyle name="差 2 4" xfId="495"/>
    <cellStyle name="差 2 2 2" xfId="496"/>
    <cellStyle name="解释性文本 5 3" xfId="497"/>
    <cellStyle name="差 2 3" xfId="498"/>
    <cellStyle name="解释性文本 6" xfId="499"/>
    <cellStyle name="差 3" xfId="500"/>
    <cellStyle name="差 3 2" xfId="501"/>
    <cellStyle name="差_0605石屏县" xfId="502"/>
    <cellStyle name="差 3 2 2" xfId="503"/>
    <cellStyle name="差 3 3" xfId="504"/>
    <cellStyle name="差_0502通海县" xfId="505"/>
    <cellStyle name="差_0502通海县 2" xfId="506"/>
    <cellStyle name="差_0605石屏县 2" xfId="507"/>
    <cellStyle name="差_0605石屏县 2 2" xfId="508"/>
    <cellStyle name="差_0605石屏县 3" xfId="509"/>
    <cellStyle name="差_1110洱源 2" xfId="510"/>
    <cellStyle name="差_1110洱源 2 2" xfId="511"/>
    <cellStyle name="差_1110洱源 3" xfId="512"/>
    <cellStyle name="差_11大理" xfId="513"/>
    <cellStyle name="差_11大理 3" xfId="514"/>
    <cellStyle name="差_2007年地州资金往来对账表" xfId="515"/>
    <cellStyle name="差_2007年地州资金往来对账表 2" xfId="516"/>
    <cellStyle name="差_2007年地州资金往来对账表 2 2" xfId="517"/>
    <cellStyle name="差_2007年地州资金往来对账表 3" xfId="518"/>
    <cellStyle name="差_2008年地州对账表(国库资金）" xfId="519"/>
    <cellStyle name="适中 3" xfId="520"/>
    <cellStyle name="差_2008年地州对账表(国库资金） 2 2" xfId="521"/>
    <cellStyle name="输入 3 2" xfId="522"/>
    <cellStyle name="常规 2 9 2" xfId="523"/>
    <cellStyle name="常规 2 3" xfId="524"/>
    <cellStyle name="差_M01-1" xfId="525"/>
    <cellStyle name="常规 2 3 2" xfId="526"/>
    <cellStyle name="昗弨_Pacific Region P&amp;L" xfId="527"/>
    <cellStyle name="差_M01-1 2" xfId="528"/>
    <cellStyle name="常规 2 3 2 2" xfId="529"/>
    <cellStyle name="常规 11 3" xfId="530"/>
    <cellStyle name="差_M01-1 2 2" xfId="531"/>
    <cellStyle name="常规 2 3 3" xfId="532"/>
    <cellStyle name="差_M01-1 3" xfId="533"/>
    <cellStyle name="常规 16 2" xfId="534"/>
    <cellStyle name="常规 10" xfId="535"/>
    <cellStyle name="好 4 4" xfId="536"/>
    <cellStyle name="常规 14" xfId="537"/>
    <cellStyle name="常规 15" xfId="538"/>
    <cellStyle name="常规 20" xfId="539"/>
    <cellStyle name="注释 4 2" xfId="540"/>
    <cellStyle name="常规 17" xfId="541"/>
    <cellStyle name="常规 22" xfId="542"/>
    <cellStyle name="注释 4 3" xfId="543"/>
    <cellStyle name="常规 18" xfId="544"/>
    <cellStyle name="常规 23" xfId="545"/>
    <cellStyle name="常规 2" xfId="546"/>
    <cellStyle name="常规 2 4 4" xfId="547"/>
    <cellStyle name="常规 2 2 2 2 2" xfId="548"/>
    <cellStyle name="常规 2 2 3" xfId="549"/>
    <cellStyle name="常规 2 2 3 3" xfId="550"/>
    <cellStyle name="常规 2 2 5" xfId="551"/>
    <cellStyle name="常规 2 3 2 2 2" xfId="552"/>
    <cellStyle name="常规 2 3 5" xfId="553"/>
    <cellStyle name="常规 2 4 2" xfId="554"/>
    <cellStyle name="常规 2 4 2 2" xfId="555"/>
    <cellStyle name="常规 2 4 3" xfId="556"/>
    <cellStyle name="常规 2 5" xfId="557"/>
    <cellStyle name="常规 2 5 2" xfId="558"/>
    <cellStyle name="检查单元格 6" xfId="559"/>
    <cellStyle name="常规 2 5 2 2" xfId="560"/>
    <cellStyle name="常规 2 6 2" xfId="561"/>
    <cellStyle name="常规 2 6 2 2" xfId="562"/>
    <cellStyle name="常规 2 6 4" xfId="563"/>
    <cellStyle name="输入 3" xfId="564"/>
    <cellStyle name="常规 2 9" xfId="565"/>
    <cellStyle name="常规 25" xfId="566"/>
    <cellStyle name="常规 25 2" xfId="567"/>
    <cellStyle name="常规 26" xfId="568"/>
    <cellStyle name="常规 27" xfId="569"/>
    <cellStyle name="输出 4 2" xfId="570"/>
    <cellStyle name="常规 3" xfId="571"/>
    <cellStyle name="输出 4 2 2" xfId="572"/>
    <cellStyle name="常规 3 2" xfId="573"/>
    <cellStyle name="常规 3 2 2" xfId="574"/>
    <cellStyle name="常规 3 2 2 2" xfId="575"/>
    <cellStyle name="常规 3 2 4" xfId="576"/>
    <cellStyle name="常规 3 3" xfId="577"/>
    <cellStyle name="常规 3 3 2" xfId="578"/>
    <cellStyle name="常规 3 3 2 2" xfId="579"/>
    <cellStyle name="常规 3 3 3" xfId="580"/>
    <cellStyle name="常规 3 3 4" xfId="581"/>
    <cellStyle name="常规 3 4" xfId="582"/>
    <cellStyle name="常规 3 4 2" xfId="583"/>
    <cellStyle name="常规 3 5" xfId="584"/>
    <cellStyle name="常规 3 6" xfId="585"/>
    <cellStyle name="常规 3 7" xfId="586"/>
    <cellStyle name="常规 3_Book1" xfId="587"/>
    <cellStyle name="输出 4 3" xfId="588"/>
    <cellStyle name="常规 4" xfId="589"/>
    <cellStyle name="常规 4 2" xfId="590"/>
    <cellStyle name="常规 4 4" xfId="591"/>
    <cellStyle name="常规 4 2 2" xfId="592"/>
    <cellStyle name="常规 6 4" xfId="593"/>
    <cellStyle name="常规 4 2 2 2" xfId="594"/>
    <cellStyle name="常规 4 5" xfId="595"/>
    <cellStyle name="常规 4 2 3" xfId="596"/>
    <cellStyle name="常规 4 6" xfId="597"/>
    <cellStyle name="常规 4 2 4" xfId="598"/>
    <cellStyle name="常规 4 3" xfId="599"/>
    <cellStyle name="常规 5 4" xfId="600"/>
    <cellStyle name="常规 4 3 2" xfId="601"/>
    <cellStyle name="常规 4 3 2 2" xfId="602"/>
    <cellStyle name="常规 4 3 3" xfId="603"/>
    <cellStyle name="常规 4 3 4" xfId="604"/>
    <cellStyle name="输出 4 4" xfId="605"/>
    <cellStyle name="常规 5" xfId="606"/>
    <cellStyle name="常规 5 2" xfId="607"/>
    <cellStyle name="常规 5 2 2" xfId="608"/>
    <cellStyle name="常规 5 2 3" xfId="609"/>
    <cellStyle name="常规 5 3" xfId="610"/>
    <cellStyle name="常规 5 3 2" xfId="611"/>
    <cellStyle name="常规 6" xfId="612"/>
    <cellStyle name="常规 6 2" xfId="613"/>
    <cellStyle name="常规 6 2 2" xfId="614"/>
    <cellStyle name="常规 6 3" xfId="615"/>
    <cellStyle name="常规 6 3 2" xfId="616"/>
    <cellStyle name="常规 7" xfId="617"/>
    <cellStyle name="常规 7 2" xfId="618"/>
    <cellStyle name="常规 7 2 2" xfId="619"/>
    <cellStyle name="常规 7 3" xfId="620"/>
    <cellStyle name="常规 8" xfId="621"/>
    <cellStyle name="链接单元格 7" xfId="622"/>
    <cellStyle name="常规 8 2" xfId="623"/>
    <cellStyle name="常规 8 3" xfId="624"/>
    <cellStyle name="常规 8 4" xfId="625"/>
    <cellStyle name="常规 9" xfId="626"/>
    <cellStyle name="常规 9 5" xfId="627"/>
    <cellStyle name="常规 94" xfId="628"/>
    <cellStyle name="常规 95" xfId="629"/>
    <cellStyle name="常规_2007年云南省向人大报送政府收支预算表格式编制过程表" xfId="630"/>
    <cellStyle name="超级链接 2" xfId="631"/>
    <cellStyle name="超级链接 2 2" xfId="632"/>
    <cellStyle name="超级链接 3" xfId="633"/>
    <cellStyle name="超链接 2" xfId="634"/>
    <cellStyle name="超链接 2 2" xfId="635"/>
    <cellStyle name="超链接 2 2 2" xfId="636"/>
    <cellStyle name="超链接 3" xfId="637"/>
    <cellStyle name="超链接 3 2" xfId="638"/>
    <cellStyle name="超链接 4" xfId="639"/>
    <cellStyle name="超链接 4 2" xfId="640"/>
    <cellStyle name="分级显示行_1_Book1" xfId="641"/>
    <cellStyle name="好 2" xfId="642"/>
    <cellStyle name="好 2 2" xfId="643"/>
    <cellStyle name="好 2 2 2" xfId="644"/>
    <cellStyle name="好 3" xfId="645"/>
    <cellStyle name="好 3 2" xfId="646"/>
    <cellStyle name="好 4" xfId="647"/>
    <cellStyle name="好 4 2 2" xfId="648"/>
    <cellStyle name="好 5 3" xfId="649"/>
    <cellStyle name="好 8" xfId="650"/>
    <cellStyle name="好_0502通海县" xfId="651"/>
    <cellStyle name="好_0502通海县 2" xfId="652"/>
    <cellStyle name="好_0502通海县 2 2" xfId="653"/>
    <cellStyle name="好_0502通海县 3" xfId="654"/>
    <cellStyle name="好_0605石屏" xfId="655"/>
    <cellStyle name="好_0605石屏 2" xfId="656"/>
    <cellStyle name="好_0605石屏 2 2" xfId="657"/>
    <cellStyle name="好_0605石屏 3" xfId="658"/>
    <cellStyle name="好_0605石屏县" xfId="659"/>
    <cellStyle name="好_0605石屏县 2" xfId="660"/>
    <cellStyle name="好_0605石屏县 2 2" xfId="661"/>
    <cellStyle name="好_0605石屏县 3" xfId="662"/>
    <cellStyle name="好_1110洱源" xfId="663"/>
    <cellStyle name="解释性文本 4 3" xfId="664"/>
    <cellStyle name="好_1110洱源 2" xfId="665"/>
    <cellStyle name="好_1110洱源 2 2" xfId="666"/>
    <cellStyle name="解释性文本 4 4" xfId="667"/>
    <cellStyle name="好_1110洱源 3" xfId="668"/>
    <cellStyle name="好_11大理" xfId="669"/>
    <cellStyle name="好_11大理 2" xfId="670"/>
    <cellStyle name="好_11大理 2 2" xfId="671"/>
    <cellStyle name="好_11大理 3" xfId="672"/>
    <cellStyle name="好_2007年地州资金往来对账表" xfId="673"/>
    <cellStyle name="好_2007年地州资金往来对账表 2" xfId="674"/>
    <cellStyle name="好_2007年地州资金往来对账表 2 2" xfId="675"/>
    <cellStyle name="好_2007年地州资金往来对账表 3" xfId="676"/>
    <cellStyle name="好_2008年地州对账表(国库资金）" xfId="677"/>
    <cellStyle name="输入 3 4" xfId="678"/>
    <cellStyle name="好_2008年地州对账表(国库资金） 2" xfId="679"/>
    <cellStyle name="好_2008年地州对账表(国库资金） 2 2" xfId="680"/>
    <cellStyle name="好_2008年地州对账表(国库资金） 3" xfId="681"/>
    <cellStyle name="好_Book1" xfId="682"/>
    <cellStyle name="好_Book1 2" xfId="683"/>
    <cellStyle name="好_M01-1" xfId="684"/>
    <cellStyle name="好_M01-1 2" xfId="685"/>
    <cellStyle name="好_M01-1 2 2" xfId="686"/>
    <cellStyle name="后继超级链接" xfId="687"/>
    <cellStyle name="后继超级链接 2" xfId="688"/>
    <cellStyle name="后继超级链接 2 2" xfId="689"/>
    <cellStyle name="后继超级链接 3" xfId="690"/>
    <cellStyle name="汇总 2 2" xfId="691"/>
    <cellStyle name="汇总 2 2 2" xfId="692"/>
    <cellStyle name="汇总 2 3" xfId="693"/>
    <cellStyle name="汇总 2 4" xfId="694"/>
    <cellStyle name="汇总 3" xfId="695"/>
    <cellStyle name="汇总 3 2" xfId="696"/>
    <cellStyle name="汇总 3 2 2" xfId="697"/>
    <cellStyle name="汇总 3 3" xfId="698"/>
    <cellStyle name="汇总 3 4" xfId="699"/>
    <cellStyle name="汇总 4" xfId="700"/>
    <cellStyle name="汇总 4 2" xfId="701"/>
    <cellStyle name="汇总 4 2 2" xfId="702"/>
    <cellStyle name="汇总 4 3" xfId="703"/>
    <cellStyle name="汇总 4 4" xfId="704"/>
    <cellStyle name="汇总 5" xfId="705"/>
    <cellStyle name="汇总 5 2" xfId="706"/>
    <cellStyle name="汇总 5 3" xfId="707"/>
    <cellStyle name="汇总 6" xfId="708"/>
    <cellStyle name="汇总 7" xfId="709"/>
    <cellStyle name="汇总 8" xfId="710"/>
    <cellStyle name="计算 2" xfId="711"/>
    <cellStyle name="计算 2 2" xfId="712"/>
    <cellStyle name="计算 2 2 2" xfId="713"/>
    <cellStyle name="计算 2 3" xfId="714"/>
    <cellStyle name="计算 2 4" xfId="715"/>
    <cellStyle name="计算 3" xfId="716"/>
    <cellStyle name="计算 3 2" xfId="717"/>
    <cellStyle name="计算 3 2 2" xfId="718"/>
    <cellStyle name="计算 3 3" xfId="719"/>
    <cellStyle name="计算 3 4" xfId="720"/>
    <cellStyle name="计算 4" xfId="721"/>
    <cellStyle name="计算 4 2" xfId="722"/>
    <cellStyle name="计算 4 2 2" xfId="723"/>
    <cellStyle name="计算 4 3" xfId="724"/>
    <cellStyle name="计算 4 4" xfId="725"/>
    <cellStyle name="计算 5" xfId="726"/>
    <cellStyle name="计算 5 2" xfId="727"/>
    <cellStyle name="计算 5 3" xfId="728"/>
    <cellStyle name="计算 6" xfId="729"/>
    <cellStyle name="计算 7" xfId="730"/>
    <cellStyle name="计算 8" xfId="731"/>
    <cellStyle name="检查单元格 2" xfId="732"/>
    <cellStyle name="检查单元格 2 2" xfId="733"/>
    <cellStyle name="检查单元格 2 3" xfId="734"/>
    <cellStyle name="检查单元格 2 4" xfId="735"/>
    <cellStyle name="检查单元格 3" xfId="736"/>
    <cellStyle name="检查单元格 3 2" xfId="737"/>
    <cellStyle name="检查单元格 3 2 2" xfId="738"/>
    <cellStyle name="检查单元格 3 3" xfId="739"/>
    <cellStyle name="检查单元格 3 4" xfId="740"/>
    <cellStyle name="检查单元格 4" xfId="741"/>
    <cellStyle name="检查单元格 4 2" xfId="742"/>
    <cellStyle name="检查单元格 4 2 2" xfId="743"/>
    <cellStyle name="检查单元格 4 3" xfId="744"/>
    <cellStyle name="检查单元格 4 4" xfId="745"/>
    <cellStyle name="检查单元格 5" xfId="746"/>
    <cellStyle name="检查单元格 5 2" xfId="747"/>
    <cellStyle name="检查单元格 5 3" xfId="748"/>
    <cellStyle name="输出 3 2 2" xfId="749"/>
    <cellStyle name="检查单元格 7" xfId="750"/>
    <cellStyle name="检查单元格 8" xfId="751"/>
    <cellStyle name="解释性文本 2" xfId="752"/>
    <cellStyle name="解释性文本 2 2" xfId="753"/>
    <cellStyle name="解释性文本 2 2 2" xfId="754"/>
    <cellStyle name="解释性文本 2 3" xfId="755"/>
    <cellStyle name="解释性文本 2 4" xfId="756"/>
    <cellStyle name="解释性文本 3" xfId="757"/>
    <cellStyle name="解释性文本 3 2" xfId="758"/>
    <cellStyle name="解释性文本 3 2 2" xfId="759"/>
    <cellStyle name="解释性文本 3 3" xfId="760"/>
    <cellStyle name="解释性文本 3 4" xfId="761"/>
    <cellStyle name="解释性文本 4" xfId="762"/>
    <cellStyle name="解释性文本 4 2" xfId="763"/>
    <cellStyle name="解释性文本 4 2 2" xfId="764"/>
    <cellStyle name="借出原因" xfId="765"/>
    <cellStyle name="借出原因 2" xfId="766"/>
    <cellStyle name="警告文本 2" xfId="767"/>
    <cellStyle name="警告文本 2 2" xfId="768"/>
    <cellStyle name="警告文本 2 2 2" xfId="769"/>
    <cellStyle name="警告文本 2 3" xfId="770"/>
    <cellStyle name="警告文本 2 4" xfId="771"/>
    <cellStyle name="警告文本 3" xfId="772"/>
    <cellStyle name="警告文本 3 2" xfId="773"/>
    <cellStyle name="警告文本 3 2 2" xfId="774"/>
    <cellStyle name="警告文本 3 3" xfId="775"/>
    <cellStyle name="警告文本 3 4" xfId="776"/>
    <cellStyle name="警告文本 4" xfId="777"/>
    <cellStyle name="警告文本 4 2" xfId="778"/>
    <cellStyle name="警告文本 4 2 2" xfId="779"/>
    <cellStyle name="警告文本 4 3" xfId="780"/>
    <cellStyle name="警告文本 4 4" xfId="781"/>
    <cellStyle name="警告文本 5" xfId="782"/>
    <cellStyle name="警告文本 5 2" xfId="783"/>
    <cellStyle name="警告文本 5 3" xfId="784"/>
    <cellStyle name="警告文本 6" xfId="785"/>
    <cellStyle name="警告文本 7" xfId="786"/>
    <cellStyle name="链接单元格 2" xfId="787"/>
    <cellStyle name="链接单元格 2 2" xfId="788"/>
    <cellStyle name="链接单元格 2 2 2" xfId="789"/>
    <cellStyle name="链接单元格 2 3" xfId="790"/>
    <cellStyle name="链接单元格 2 4" xfId="791"/>
    <cellStyle name="链接单元格 3" xfId="792"/>
    <cellStyle name="链接单元格 3 2" xfId="793"/>
    <cellStyle name="链接单元格 3 2 2" xfId="794"/>
    <cellStyle name="链接单元格 3 3" xfId="795"/>
    <cellStyle name="链接单元格 3 4" xfId="796"/>
    <cellStyle name="链接单元格 4" xfId="797"/>
    <cellStyle name="链接单元格 4 2" xfId="798"/>
    <cellStyle name="链接单元格 4 2 2" xfId="799"/>
    <cellStyle name="链接单元格 4 3" xfId="800"/>
    <cellStyle name="链接单元格 4 4" xfId="801"/>
    <cellStyle name="链接单元格 5" xfId="802"/>
    <cellStyle name="链接单元格 5 2" xfId="803"/>
    <cellStyle name="链接单元格 5 3" xfId="804"/>
    <cellStyle name="链接单元格 6" xfId="805"/>
    <cellStyle name="普通_97-917" xfId="806"/>
    <cellStyle name="输入 8" xfId="807"/>
    <cellStyle name="千分位[0]_laroux" xfId="808"/>
    <cellStyle name="千分位_97-917" xfId="809"/>
    <cellStyle name="千位[0]_ 方正PC" xfId="810"/>
    <cellStyle name="千位_ 方正PC" xfId="811"/>
    <cellStyle name="千位分隔 11" xfId="812"/>
    <cellStyle name="千位分隔 2" xfId="813"/>
    <cellStyle name="千位分隔 2 2" xfId="814"/>
    <cellStyle name="千位分隔 2 3" xfId="815"/>
    <cellStyle name="千位分隔 4 6" xfId="816"/>
    <cellStyle name="强调 1" xfId="817"/>
    <cellStyle name="强调 1 2" xfId="818"/>
    <cellStyle name="强调 2" xfId="819"/>
    <cellStyle name="强调 2 2" xfId="820"/>
    <cellStyle name="强调 3" xfId="821"/>
    <cellStyle name="强调 3 2" xfId="822"/>
    <cellStyle name="强调文字颜色 1 2" xfId="823"/>
    <cellStyle name="强调文字颜色 1 2 2" xfId="824"/>
    <cellStyle name="强调文字颜色 1 3" xfId="825"/>
    <cellStyle name="强调文字颜色 2 2" xfId="826"/>
    <cellStyle name="强调文字颜色 2 3" xfId="827"/>
    <cellStyle name="强调文字颜色 3 2" xfId="828"/>
    <cellStyle name="强调文字颜色 3 2 2" xfId="829"/>
    <cellStyle name="强调文字颜色 4 2" xfId="830"/>
    <cellStyle name="强调文字颜色 4 2 2" xfId="831"/>
    <cellStyle name="强调文字颜色 4 3" xfId="832"/>
    <cellStyle name="强调文字颜色 5 2" xfId="833"/>
    <cellStyle name="强调文字颜色 5 3" xfId="834"/>
    <cellStyle name="强调文字颜色 6 2" xfId="835"/>
    <cellStyle name="强调文字颜色 6 2 2" xfId="836"/>
    <cellStyle name="强调文字颜色 6 3" xfId="837"/>
    <cellStyle name="日期" xfId="838"/>
    <cellStyle name="日期 2" xfId="839"/>
    <cellStyle name="商品名称" xfId="840"/>
    <cellStyle name="商品名称 2" xfId="841"/>
    <cellStyle name="适中 2" xfId="842"/>
    <cellStyle name="适中 2 3" xfId="843"/>
    <cellStyle name="适中 2 4" xfId="844"/>
    <cellStyle name="适中 3 2" xfId="845"/>
    <cellStyle name="适中 3 2 2" xfId="846"/>
    <cellStyle name="适中 3 3" xfId="847"/>
    <cellStyle name="适中 3 4" xfId="848"/>
    <cellStyle name="适中 4" xfId="849"/>
    <cellStyle name="适中 4 2" xfId="850"/>
    <cellStyle name="适中 4 2 2" xfId="851"/>
    <cellStyle name="适中 4 3" xfId="852"/>
    <cellStyle name="适中 4 4" xfId="853"/>
    <cellStyle name="适中 5" xfId="854"/>
    <cellStyle name="适中 5 2" xfId="855"/>
    <cellStyle name="适中 5 3" xfId="856"/>
    <cellStyle name="适中 6" xfId="857"/>
    <cellStyle name="适中 7" xfId="858"/>
    <cellStyle name="适中 8" xfId="859"/>
    <cellStyle name="输出 2" xfId="860"/>
    <cellStyle name="输出 2 2" xfId="861"/>
    <cellStyle name="输出 2 3" xfId="862"/>
    <cellStyle name="输出 2 4" xfId="863"/>
    <cellStyle name="输出 3" xfId="864"/>
    <cellStyle name="输出 3 2" xfId="865"/>
    <cellStyle name="输出 3 3" xfId="866"/>
    <cellStyle name="输出 3 4" xfId="867"/>
    <cellStyle name="输出 4" xfId="868"/>
    <cellStyle name="输出 5" xfId="869"/>
    <cellStyle name="输出 5 2" xfId="870"/>
    <cellStyle name="输出 5 3" xfId="871"/>
    <cellStyle name="输出 6" xfId="872"/>
    <cellStyle name="输出 7" xfId="873"/>
    <cellStyle name="输出 8" xfId="874"/>
    <cellStyle name="输入 2 2 2" xfId="875"/>
    <cellStyle name="输入 2 3" xfId="876"/>
    <cellStyle name="输入 2 4" xfId="877"/>
    <cellStyle name="输入 3 2 2" xfId="878"/>
    <cellStyle name="输入 4" xfId="879"/>
    <cellStyle name="输入 4 2" xfId="880"/>
    <cellStyle name="输入 4 2 2" xfId="881"/>
    <cellStyle name="输入 4 3" xfId="882"/>
    <cellStyle name="输入 4 4" xfId="883"/>
    <cellStyle name="输入 5" xfId="884"/>
    <cellStyle name="输入 5 2" xfId="885"/>
    <cellStyle name="输入 5 3" xfId="886"/>
    <cellStyle name="输入 6" xfId="887"/>
    <cellStyle name="输入 7" xfId="888"/>
    <cellStyle name="数量" xfId="889"/>
    <cellStyle name="数量 2" xfId="890"/>
    <cellStyle name="未定义" xfId="891"/>
    <cellStyle name="样式 1" xfId="892"/>
    <cellStyle name="寘嬫愗傝 [0.00]_Region Orders (2)" xfId="893"/>
    <cellStyle name="寘嬫愗傝_Region Orders (2)" xfId="894"/>
    <cellStyle name="注释 2" xfId="895"/>
    <cellStyle name="注释 2 2" xfId="896"/>
    <cellStyle name="注释 2 2 2" xfId="897"/>
    <cellStyle name="注释 2 3" xfId="898"/>
    <cellStyle name="注释 2 4" xfId="899"/>
    <cellStyle name="注释 3" xfId="900"/>
    <cellStyle name="注释 3 2" xfId="901"/>
    <cellStyle name="注释 3 2 2" xfId="902"/>
    <cellStyle name="注释 3 3" xfId="903"/>
    <cellStyle name="注释 3 4" xfId="904"/>
    <cellStyle name="注释 4" xfId="905"/>
    <cellStyle name="注释 5" xfId="906"/>
    <cellStyle name="注释 5 2" xfId="907"/>
    <cellStyle name="注释 5 3" xfId="908"/>
    <cellStyle name="注释 6" xfId="909"/>
    <cellStyle name="注释 7" xfId="910"/>
    <cellStyle name="注释 8" xfId="911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3" sqref="A3"/>
    </sheetView>
  </sheetViews>
  <sheetFormatPr defaultColWidth="9" defaultRowHeight="14.25"/>
  <cols>
    <col min="1" max="1" width="88.5" style="47" customWidth="1"/>
    <col min="2" max="16384" width="9" style="47"/>
  </cols>
  <sheetData>
    <row r="1" ht="34.5" customHeight="1" spans="1:1">
      <c r="A1" s="48" t="s">
        <v>0</v>
      </c>
    </row>
    <row r="2" ht="34.5" customHeight="1" spans="1:1">
      <c r="A2" s="48" t="s">
        <v>1</v>
      </c>
    </row>
    <row r="3" s="46" customFormat="1" ht="39.95" customHeight="1" spans="1:1">
      <c r="A3" s="49" t="s">
        <v>2</v>
      </c>
    </row>
    <row r="4" s="46" customFormat="1" ht="39.95" customHeight="1" spans="1:1">
      <c r="A4" s="50" t="s">
        <v>3</v>
      </c>
    </row>
    <row r="5" s="46" customFormat="1" ht="39.95" customHeight="1" spans="1:1">
      <c r="A5" s="50" t="s">
        <v>4</v>
      </c>
    </row>
    <row r="6" s="46" customFormat="1" ht="39.95" customHeight="1" spans="1:1">
      <c r="A6" s="50" t="s">
        <v>5</v>
      </c>
    </row>
    <row r="7" s="46" customFormat="1" ht="39.95" customHeight="1" spans="1:1">
      <c r="A7" s="50" t="s">
        <v>6</v>
      </c>
    </row>
    <row r="8" s="46" customFormat="1" ht="39.95" customHeight="1" spans="1:1">
      <c r="A8" s="50" t="s">
        <v>7</v>
      </c>
    </row>
    <row r="9" s="46" customFormat="1" ht="39.95" customHeight="1" spans="1:1">
      <c r="A9" s="50" t="s">
        <v>8</v>
      </c>
    </row>
    <row r="10" s="46" customFormat="1" ht="39.95" customHeight="1" spans="1:1">
      <c r="A10" s="50" t="s">
        <v>9</v>
      </c>
    </row>
  </sheetData>
  <conditionalFormatting sqref="A11:A18">
    <cfRule type="expression" dxfId="0" priority="1" stopIfTrue="1">
      <formula>"len($A:$A)=3"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12"/>
  <sheetViews>
    <sheetView showZeros="0" workbookViewId="0">
      <selection activeCell="D18" sqref="D18"/>
    </sheetView>
  </sheetViews>
  <sheetFormatPr defaultColWidth="9" defaultRowHeight="13.5" outlineLevelCol="4"/>
  <cols>
    <col min="1" max="1" width="37.75" style="21" customWidth="1"/>
    <col min="2" max="2" width="22" style="21" customWidth="1"/>
    <col min="3" max="4" width="23.875" style="21" customWidth="1"/>
    <col min="5" max="5" width="24.5" style="21" customWidth="1"/>
    <col min="6" max="256" width="9" style="21"/>
    <col min="257" max="16384" width="9" style="12"/>
  </cols>
  <sheetData>
    <row r="1" spans="1:1">
      <c r="A1" s="21" t="s">
        <v>10</v>
      </c>
    </row>
    <row r="2" s="21" customFormat="1" ht="40.5" customHeight="1" spans="1:5">
      <c r="A2" s="32" t="s">
        <v>11</v>
      </c>
      <c r="B2" s="33"/>
      <c r="C2" s="33"/>
      <c r="D2" s="33"/>
      <c r="E2" s="33"/>
    </row>
    <row r="3" s="21" customFormat="1" ht="17.1" customHeight="1" spans="1:5">
      <c r="A3" s="34" t="s">
        <v>12</v>
      </c>
      <c r="B3" s="35"/>
      <c r="C3" s="35"/>
      <c r="D3" s="36"/>
      <c r="E3" s="37" t="s">
        <v>13</v>
      </c>
    </row>
    <row r="4" s="12" customFormat="1" ht="24.95" customHeight="1" spans="1:5">
      <c r="A4" s="38" t="s">
        <v>14</v>
      </c>
      <c r="B4" s="38" t="s">
        <v>15</v>
      </c>
      <c r="C4" s="38" t="s">
        <v>16</v>
      </c>
      <c r="D4" s="39" t="s">
        <v>17</v>
      </c>
      <c r="E4" s="39"/>
    </row>
    <row r="5" s="12" customFormat="1" ht="24.95" customHeight="1" spans="1:5">
      <c r="A5" s="40"/>
      <c r="B5" s="40"/>
      <c r="C5" s="40"/>
      <c r="D5" s="39" t="s">
        <v>18</v>
      </c>
      <c r="E5" s="39" t="s">
        <v>19</v>
      </c>
    </row>
    <row r="6" s="21" customFormat="1" ht="35.1" customHeight="1" spans="1:5">
      <c r="A6" s="41" t="s">
        <v>20</v>
      </c>
      <c r="B6" s="42">
        <f>SUM(B7:B9)</f>
        <v>3351.84</v>
      </c>
      <c r="C6" s="42">
        <f>SUM(C7:C9)</f>
        <v>3183.78</v>
      </c>
      <c r="D6" s="42">
        <f t="shared" ref="D6:D7" si="0">+C6-B6</f>
        <v>-168.06</v>
      </c>
      <c r="E6" s="43">
        <f>+D6/B6</f>
        <v>-0.0501396248030933</v>
      </c>
    </row>
    <row r="7" s="21" customFormat="1" ht="35.1" customHeight="1" spans="1:5">
      <c r="A7" s="44" t="s">
        <v>21</v>
      </c>
      <c r="B7" s="42">
        <v>135.6</v>
      </c>
      <c r="C7" s="42">
        <f>57+48</f>
        <v>105</v>
      </c>
      <c r="D7" s="42">
        <f t="shared" si="0"/>
        <v>-30.6</v>
      </c>
      <c r="E7" s="43">
        <f t="shared" ref="E7:E11" si="1">+D7/B7</f>
        <v>-0.225663716814159</v>
      </c>
    </row>
    <row r="8" s="21" customFormat="1" ht="35.1" customHeight="1" spans="1:5">
      <c r="A8" s="44" t="s">
        <v>22</v>
      </c>
      <c r="B8" s="42">
        <v>1183.09</v>
      </c>
      <c r="C8" s="42">
        <f>989.35+96</f>
        <v>1085.35</v>
      </c>
      <c r="D8" s="42">
        <f t="shared" ref="D8:D11" si="2">+C8-B8</f>
        <v>-97.74</v>
      </c>
      <c r="E8" s="43">
        <f t="shared" si="1"/>
        <v>-0.0826141713648159</v>
      </c>
    </row>
    <row r="9" s="21" customFormat="1" ht="35.1" customHeight="1" spans="1:5">
      <c r="A9" s="44" t="s">
        <v>23</v>
      </c>
      <c r="B9" s="42">
        <f>SUM(B10:B11)</f>
        <v>2033.15</v>
      </c>
      <c r="C9" s="42">
        <f>SUM(C10:C11)</f>
        <v>1993.43</v>
      </c>
      <c r="D9" s="42">
        <f t="shared" si="2"/>
        <v>-39.72</v>
      </c>
      <c r="E9" s="43">
        <f t="shared" si="1"/>
        <v>-0.0195361876890539</v>
      </c>
    </row>
    <row r="10" s="21" customFormat="1" ht="35.1" customHeight="1" spans="1:5">
      <c r="A10" s="44" t="s">
        <v>24</v>
      </c>
      <c r="B10" s="42"/>
      <c r="C10" s="42"/>
      <c r="D10" s="42">
        <f t="shared" si="2"/>
        <v>0</v>
      </c>
      <c r="E10" s="43"/>
    </row>
    <row r="11" s="21" customFormat="1" ht="35.1" customHeight="1" spans="1:5">
      <c r="A11" s="44" t="s">
        <v>25</v>
      </c>
      <c r="B11" s="42">
        <v>2033.15</v>
      </c>
      <c r="C11" s="42">
        <f>1843.43+150</f>
        <v>1993.43</v>
      </c>
      <c r="D11" s="42">
        <f t="shared" si="2"/>
        <v>-39.72</v>
      </c>
      <c r="E11" s="43">
        <f t="shared" si="1"/>
        <v>-0.0195361876890539</v>
      </c>
    </row>
    <row r="12" s="21" customFormat="1" ht="57" customHeight="1" spans="1:5">
      <c r="A12" s="45" t="s">
        <v>26</v>
      </c>
      <c r="B12" s="45"/>
      <c r="C12" s="45"/>
      <c r="D12" s="45"/>
      <c r="E12" s="45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15"/>
  <sheetViews>
    <sheetView workbookViewId="0">
      <selection activeCell="C9" sqref="C9"/>
    </sheetView>
  </sheetViews>
  <sheetFormatPr defaultColWidth="9" defaultRowHeight="13.5" outlineLevelCol="2"/>
  <cols>
    <col min="1" max="1" width="6.25" style="12" customWidth="1"/>
    <col min="2" max="2" width="23" style="12" customWidth="1"/>
    <col min="3" max="3" width="69.25" style="12" customWidth="1"/>
    <col min="4" max="16384" width="9" style="12"/>
  </cols>
  <sheetData>
    <row r="1" ht="47.25" customHeight="1" spans="2:3">
      <c r="B1" s="13" t="s">
        <v>27</v>
      </c>
      <c r="C1" s="14"/>
    </row>
    <row r="2" ht="30" customHeight="1" spans="2:3">
      <c r="B2" s="15" t="s">
        <v>28</v>
      </c>
      <c r="C2" s="15"/>
    </row>
    <row r="3" ht="32.25" customHeight="1" spans="2:3">
      <c r="B3" s="24" t="s">
        <v>29</v>
      </c>
      <c r="C3" s="16" t="s">
        <v>30</v>
      </c>
    </row>
    <row r="4" ht="26.1" customHeight="1" spans="2:3">
      <c r="B4" s="24" t="s">
        <v>31</v>
      </c>
      <c r="C4" s="25">
        <f>SUM(C5:C15)</f>
        <v>1768100</v>
      </c>
    </row>
    <row r="5" ht="26.1" customHeight="1" spans="2:3">
      <c r="B5" s="24" t="s">
        <v>32</v>
      </c>
      <c r="C5" s="25">
        <v>542310</v>
      </c>
    </row>
    <row r="6" ht="26.1" customHeight="1" spans="2:3">
      <c r="B6" s="24" t="s">
        <v>33</v>
      </c>
      <c r="C6" s="25">
        <v>270600</v>
      </c>
    </row>
    <row r="7" ht="26.1" customHeight="1" spans="2:3">
      <c r="B7" s="24" t="s">
        <v>34</v>
      </c>
      <c r="C7" s="25">
        <v>50400</v>
      </c>
    </row>
    <row r="8" ht="26.1" customHeight="1" spans="2:3">
      <c r="B8" s="24" t="s">
        <v>35</v>
      </c>
      <c r="C8" s="31">
        <v>126400</v>
      </c>
    </row>
    <row r="9" ht="26.1" customHeight="1" spans="2:3">
      <c r="B9" s="24" t="s">
        <v>36</v>
      </c>
      <c r="C9" s="31">
        <v>105990</v>
      </c>
    </row>
    <row r="10" ht="26.1" customHeight="1" spans="2:3">
      <c r="B10" s="24" t="s">
        <v>37</v>
      </c>
      <c r="C10" s="31">
        <v>73500</v>
      </c>
    </row>
    <row r="11" ht="26.1" customHeight="1" spans="2:3">
      <c r="B11" s="24" t="s">
        <v>38</v>
      </c>
      <c r="C11" s="31">
        <v>129900</v>
      </c>
    </row>
    <row r="12" ht="26.1" customHeight="1" spans="2:3">
      <c r="B12" s="24" t="s">
        <v>39</v>
      </c>
      <c r="C12" s="31">
        <v>37520</v>
      </c>
    </row>
    <row r="13" ht="26.1" customHeight="1" spans="2:3">
      <c r="B13" s="24" t="s">
        <v>40</v>
      </c>
      <c r="C13" s="31">
        <f>82650+70</f>
        <v>82720</v>
      </c>
    </row>
    <row r="14" ht="26.1" customHeight="1" spans="2:3">
      <c r="B14" s="24" t="s">
        <v>41</v>
      </c>
      <c r="C14" s="31">
        <f>126500+30</f>
        <v>126530</v>
      </c>
    </row>
    <row r="15" ht="26.1" customHeight="1" spans="2:3">
      <c r="B15" s="24" t="s">
        <v>42</v>
      </c>
      <c r="C15" s="31">
        <v>222230</v>
      </c>
    </row>
  </sheetData>
  <mergeCells count="2">
    <mergeCell ref="B1:C1"/>
    <mergeCell ref="B2:C2"/>
  </mergeCells>
  <printOptions horizontalCentered="1"/>
  <pageMargins left="0.709027777777778" right="0.709027777777778" top="0.75" bottom="0.75" header="0.309027777777778" footer="0.309027777777778"/>
  <pageSetup paperSize="9" scale="90" fitToHeight="20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V13"/>
  <sheetViews>
    <sheetView workbookViewId="0">
      <selection activeCell="A21" sqref="A21"/>
    </sheetView>
  </sheetViews>
  <sheetFormatPr defaultColWidth="9" defaultRowHeight="13.5"/>
  <cols>
    <col min="1" max="1" width="67.375" style="12" customWidth="1"/>
    <col min="2" max="2" width="24.5" style="12" customWidth="1"/>
    <col min="3" max="3" width="28" style="12" customWidth="1"/>
    <col min="4" max="16384" width="9" style="12"/>
  </cols>
  <sheetData>
    <row r="1" s="12" customFormat="1" spans="1:256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ht="46.5" customHeight="1" spans="1:3">
      <c r="A2" s="13" t="s">
        <v>43</v>
      </c>
      <c r="B2" s="14"/>
      <c r="C2" s="14"/>
    </row>
    <row r="3" ht="14.25" spans="1:3">
      <c r="A3" s="15" t="s">
        <v>44</v>
      </c>
      <c r="B3" s="15"/>
      <c r="C3" s="15"/>
    </row>
    <row r="4" ht="25.5" customHeight="1" spans="1:3">
      <c r="A4" s="16" t="s">
        <v>45</v>
      </c>
      <c r="B4" s="16" t="s">
        <v>46</v>
      </c>
      <c r="C4" s="16" t="s">
        <v>47</v>
      </c>
    </row>
    <row r="5" ht="26.1" customHeight="1" spans="1:3">
      <c r="A5" s="17" t="s">
        <v>48</v>
      </c>
      <c r="B5" s="30">
        <f>1525151-113200</f>
        <v>1411951</v>
      </c>
      <c r="C5" s="30">
        <v>1387225</v>
      </c>
    </row>
    <row r="6" ht="26.1" customHeight="1" spans="1:3">
      <c r="A6" s="17" t="s">
        <v>49</v>
      </c>
      <c r="B6" s="30">
        <f>C11</f>
        <v>1768000</v>
      </c>
      <c r="C6" s="30">
        <v>1667788</v>
      </c>
    </row>
    <row r="7" ht="26.1" customHeight="1" spans="1:3">
      <c r="A7" s="17" t="s">
        <v>50</v>
      </c>
      <c r="B7" s="30">
        <v>45800</v>
      </c>
      <c r="C7" s="30">
        <v>422800</v>
      </c>
    </row>
    <row r="8" ht="26.1" customHeight="1" spans="1:3">
      <c r="A8" s="17" t="s">
        <v>51</v>
      </c>
      <c r="B8" s="30">
        <v>98400</v>
      </c>
      <c r="C8" s="30">
        <v>176800</v>
      </c>
    </row>
    <row r="9" ht="26.1" customHeight="1" spans="1:3">
      <c r="A9" s="17" t="s">
        <v>52</v>
      </c>
      <c r="B9" s="30">
        <v>1337600</v>
      </c>
      <c r="C9" s="30">
        <f>1525151-113200</f>
        <v>1411951</v>
      </c>
    </row>
    <row r="10" ht="26.1" customHeight="1" spans="1:3">
      <c r="A10" s="17" t="s">
        <v>53</v>
      </c>
      <c r="B10" s="30">
        <v>100</v>
      </c>
      <c r="C10" s="30">
        <v>100000</v>
      </c>
    </row>
    <row r="11" ht="26.1" customHeight="1" spans="1:3">
      <c r="A11" s="17" t="s">
        <v>54</v>
      </c>
      <c r="B11" s="30">
        <v>1768100</v>
      </c>
      <c r="C11" s="30">
        <v>1768000</v>
      </c>
    </row>
    <row r="13" ht="21" customHeight="1" spans="1:3">
      <c r="A13" s="22" t="s">
        <v>55</v>
      </c>
      <c r="B13" s="23"/>
      <c r="C13" s="23"/>
    </row>
  </sheetData>
  <mergeCells count="3">
    <mergeCell ref="A2:C2"/>
    <mergeCell ref="A3:C3"/>
    <mergeCell ref="A13:C13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B11" sqref="B11"/>
    </sheetView>
  </sheetViews>
  <sheetFormatPr defaultColWidth="9" defaultRowHeight="13.5" outlineLevelCol="4"/>
  <cols>
    <col min="1" max="1" width="59.625" style="12" customWidth="1"/>
    <col min="2" max="2" width="29.875" style="12" customWidth="1"/>
    <col min="3" max="3" width="30.25" style="12" customWidth="1"/>
    <col min="4" max="16384" width="9" style="12"/>
  </cols>
  <sheetData>
    <row r="1" ht="46.5" customHeight="1" spans="1:3">
      <c r="A1" s="13" t="s">
        <v>56</v>
      </c>
      <c r="B1" s="14"/>
      <c r="C1" s="14"/>
    </row>
    <row r="2" ht="14.25" spans="1:3">
      <c r="A2" s="15" t="s">
        <v>57</v>
      </c>
      <c r="B2" s="15"/>
      <c r="C2" s="15"/>
    </row>
    <row r="3" ht="26.1" customHeight="1" spans="1:3">
      <c r="A3" s="16" t="s">
        <v>45</v>
      </c>
      <c r="B3" s="16" t="s">
        <v>46</v>
      </c>
      <c r="C3" s="16" t="s">
        <v>47</v>
      </c>
    </row>
    <row r="4" ht="26.1" customHeight="1" spans="1:3">
      <c r="A4" s="27" t="s">
        <v>48</v>
      </c>
      <c r="B4" s="28">
        <f>586344-113200</f>
        <v>473144</v>
      </c>
      <c r="C4" s="28">
        <v>486923</v>
      </c>
    </row>
    <row r="5" ht="26.1" customHeight="1" spans="1:3">
      <c r="A5" s="27" t="s">
        <v>49</v>
      </c>
      <c r="B5" s="28">
        <v>542500</v>
      </c>
      <c r="C5" s="28">
        <v>520234</v>
      </c>
    </row>
    <row r="6" ht="26.1" customHeight="1" spans="1:3">
      <c r="A6" s="27" t="s">
        <v>50</v>
      </c>
      <c r="B6" s="28">
        <v>45800</v>
      </c>
      <c r="C6" s="28">
        <f>536000-113200</f>
        <v>422800</v>
      </c>
    </row>
    <row r="7" ht="26.1" customHeight="1" spans="1:3">
      <c r="A7" s="27" t="s">
        <v>58</v>
      </c>
      <c r="B7" s="28">
        <v>83419</v>
      </c>
      <c r="C7" s="28">
        <v>249116</v>
      </c>
    </row>
    <row r="8" ht="26.1" customHeight="1" spans="1:5">
      <c r="A8" s="27" t="s">
        <v>59</v>
      </c>
      <c r="B8" s="28">
        <v>34300</v>
      </c>
      <c r="C8" s="28">
        <v>60310</v>
      </c>
      <c r="D8" s="19"/>
      <c r="E8" s="19"/>
    </row>
    <row r="9" ht="26.1" customHeight="1" spans="1:3">
      <c r="A9" s="27" t="s">
        <v>60</v>
      </c>
      <c r="B9" s="28">
        <v>401225</v>
      </c>
      <c r="C9" s="28">
        <f>586344-113200</f>
        <v>473144</v>
      </c>
    </row>
    <row r="10" ht="26.1" customHeight="1" spans="1:3">
      <c r="A10" s="27" t="s">
        <v>61</v>
      </c>
      <c r="B10" s="28"/>
      <c r="C10" s="28">
        <v>22081</v>
      </c>
    </row>
    <row r="11" ht="24" customHeight="1" spans="1:3">
      <c r="A11" s="27" t="s">
        <v>62</v>
      </c>
      <c r="B11" s="29">
        <v>542500</v>
      </c>
      <c r="C11" s="29">
        <v>542500</v>
      </c>
    </row>
  </sheetData>
  <mergeCells count="2">
    <mergeCell ref="A1:C1"/>
    <mergeCell ref="A2:C2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15"/>
  <sheetViews>
    <sheetView workbookViewId="0">
      <selection activeCell="C22" sqref="C22"/>
    </sheetView>
  </sheetViews>
  <sheetFormatPr defaultColWidth="9" defaultRowHeight="13.5" outlineLevelCol="2"/>
  <cols>
    <col min="1" max="1" width="6.25" style="12" customWidth="1"/>
    <col min="2" max="2" width="23" style="12" customWidth="1"/>
    <col min="3" max="3" width="69.25" style="12" customWidth="1"/>
    <col min="4" max="16384" width="9" style="12"/>
  </cols>
  <sheetData>
    <row r="1" ht="47.25" customHeight="1" spans="2:3">
      <c r="B1" s="13" t="s">
        <v>63</v>
      </c>
      <c r="C1" s="14"/>
    </row>
    <row r="2" ht="30" customHeight="1" spans="2:3">
      <c r="B2" s="15" t="s">
        <v>64</v>
      </c>
      <c r="C2" s="15"/>
    </row>
    <row r="3" ht="32.25" customHeight="1" spans="2:3">
      <c r="B3" s="24" t="s">
        <v>29</v>
      </c>
      <c r="C3" s="16" t="s">
        <v>30</v>
      </c>
    </row>
    <row r="4" ht="26.1" customHeight="1" spans="2:3">
      <c r="B4" s="24" t="s">
        <v>31</v>
      </c>
      <c r="C4" s="25">
        <f>SUM(C5:C15)</f>
        <v>1079400</v>
      </c>
    </row>
    <row r="5" ht="26.1" customHeight="1" spans="2:3">
      <c r="B5" s="24" t="s">
        <v>32</v>
      </c>
      <c r="C5" s="25">
        <v>278000</v>
      </c>
    </row>
    <row r="6" ht="26.1" customHeight="1" spans="2:3">
      <c r="B6" s="24" t="s">
        <v>33</v>
      </c>
      <c r="C6" s="25">
        <f>499900+60000+30400</f>
        <v>590300</v>
      </c>
    </row>
    <row r="7" ht="26.1" customHeight="1" spans="2:3">
      <c r="B7" s="24" t="s">
        <v>34</v>
      </c>
      <c r="C7" s="25">
        <v>10200</v>
      </c>
    </row>
    <row r="8" ht="26.1" customHeight="1" spans="2:3">
      <c r="B8" s="24" t="s">
        <v>35</v>
      </c>
      <c r="C8" s="26">
        <v>5400</v>
      </c>
    </row>
    <row r="9" ht="26.1" customHeight="1" spans="2:3">
      <c r="B9" s="24" t="s">
        <v>36</v>
      </c>
      <c r="C9" s="26">
        <v>27000</v>
      </c>
    </row>
    <row r="10" ht="26.1" customHeight="1" spans="2:3">
      <c r="B10" s="24" t="s">
        <v>37</v>
      </c>
      <c r="C10" s="26">
        <f>10200+20000</f>
        <v>30200</v>
      </c>
    </row>
    <row r="11" ht="26.1" customHeight="1" spans="2:3">
      <c r="B11" s="24" t="s">
        <v>38</v>
      </c>
      <c r="C11" s="26">
        <v>26100</v>
      </c>
    </row>
    <row r="12" ht="26.1" customHeight="1" spans="2:3">
      <c r="B12" s="24" t="s">
        <v>39</v>
      </c>
      <c r="C12" s="26">
        <v>18000</v>
      </c>
    </row>
    <row r="13" ht="26.1" customHeight="1" spans="2:3">
      <c r="B13" s="24" t="s">
        <v>40</v>
      </c>
      <c r="C13" s="26">
        <v>22000</v>
      </c>
    </row>
    <row r="14" ht="26.1" customHeight="1" spans="2:3">
      <c r="B14" s="24" t="s">
        <v>41</v>
      </c>
      <c r="C14" s="26">
        <v>9900</v>
      </c>
    </row>
    <row r="15" ht="26.1" customHeight="1" spans="2:3">
      <c r="B15" s="24" t="s">
        <v>42</v>
      </c>
      <c r="C15" s="26">
        <v>62300</v>
      </c>
    </row>
  </sheetData>
  <mergeCells count="2">
    <mergeCell ref="B1:C1"/>
    <mergeCell ref="B2:C2"/>
  </mergeCells>
  <printOptions horizontalCentered="1"/>
  <pageMargins left="0.709027777777778" right="0.709027777777778" top="0.75" bottom="0.75" header="0.309027777777778" footer="0.309027777777778"/>
  <pageSetup paperSize="9" scale="90" fitToHeight="20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V13"/>
  <sheetViews>
    <sheetView workbookViewId="0">
      <selection activeCell="B18" sqref="B18"/>
    </sheetView>
  </sheetViews>
  <sheetFormatPr defaultColWidth="9" defaultRowHeight="13.5"/>
  <cols>
    <col min="1" max="1" width="67.375" style="12" customWidth="1"/>
    <col min="2" max="2" width="24.5" style="12" customWidth="1"/>
    <col min="3" max="3" width="28" style="12" customWidth="1"/>
    <col min="4" max="16384" width="9" style="12"/>
  </cols>
  <sheetData>
    <row r="1" s="12" customFormat="1" spans="1:256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ht="46.5" customHeight="1" spans="1:3">
      <c r="A2" s="13" t="s">
        <v>65</v>
      </c>
      <c r="B2" s="14"/>
      <c r="C2" s="14"/>
    </row>
    <row r="3" ht="14.25" spans="1:3">
      <c r="A3" s="15" t="s">
        <v>66</v>
      </c>
      <c r="B3" s="15"/>
      <c r="C3" s="15"/>
    </row>
    <row r="4" ht="25.5" customHeight="1" spans="1:3">
      <c r="A4" s="16" t="s">
        <v>45</v>
      </c>
      <c r="B4" s="16" t="s">
        <v>46</v>
      </c>
      <c r="C4" s="16" t="s">
        <v>47</v>
      </c>
    </row>
    <row r="5" ht="26.1" customHeight="1" spans="1:3">
      <c r="A5" s="17" t="s">
        <v>67</v>
      </c>
      <c r="B5" s="18">
        <v>627147</v>
      </c>
      <c r="C5" s="18">
        <v>697431</v>
      </c>
    </row>
    <row r="6" ht="26.1" customHeight="1" spans="1:3">
      <c r="A6" s="17" t="s">
        <v>68</v>
      </c>
      <c r="B6" s="18">
        <v>969000</v>
      </c>
      <c r="C6" s="18">
        <v>811586</v>
      </c>
    </row>
    <row r="7" ht="26.1" customHeight="1" spans="1:3">
      <c r="A7" s="17" t="s">
        <v>69</v>
      </c>
      <c r="B7" s="18">
        <v>173800</v>
      </c>
      <c r="C7" s="18">
        <v>302000</v>
      </c>
    </row>
    <row r="8" ht="26.1" customHeight="1" spans="1:3">
      <c r="A8" s="17" t="s">
        <v>70</v>
      </c>
      <c r="B8" s="18">
        <v>28400</v>
      </c>
      <c r="C8" s="18">
        <v>289400</v>
      </c>
    </row>
    <row r="9" ht="26.1" customHeight="1" spans="1:3">
      <c r="A9" s="17" t="s">
        <v>71</v>
      </c>
      <c r="B9" s="18">
        <v>778300</v>
      </c>
      <c r="C9" s="18">
        <v>627147</v>
      </c>
    </row>
    <row r="10" ht="26.1" customHeight="1" spans="1:3">
      <c r="A10" s="17" t="s">
        <v>72</v>
      </c>
      <c r="B10" s="18">
        <v>173800</v>
      </c>
      <c r="C10" s="18">
        <v>71800</v>
      </c>
    </row>
    <row r="11" ht="26.1" customHeight="1" spans="1:3">
      <c r="A11" s="17" t="s">
        <v>73</v>
      </c>
      <c r="B11" s="18">
        <f>969000+110400</f>
        <v>1079400</v>
      </c>
      <c r="C11" s="18">
        <v>969000</v>
      </c>
    </row>
    <row r="13" s="12" customFormat="1" ht="21" customHeight="1" spans="1:3">
      <c r="A13" s="22" t="s">
        <v>74</v>
      </c>
      <c r="B13" s="23"/>
      <c r="C13" s="23"/>
    </row>
  </sheetData>
  <mergeCells count="3">
    <mergeCell ref="A2:C2"/>
    <mergeCell ref="A3:C3"/>
    <mergeCell ref="A13:C13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B22" sqref="B22"/>
    </sheetView>
  </sheetViews>
  <sheetFormatPr defaultColWidth="9" defaultRowHeight="13.5" outlineLevelCol="4"/>
  <cols>
    <col min="1" max="1" width="59.625" style="12" customWidth="1"/>
    <col min="2" max="2" width="29.875" style="12" customWidth="1"/>
    <col min="3" max="3" width="30.25" style="12" customWidth="1"/>
    <col min="4" max="16384" width="9" style="12"/>
  </cols>
  <sheetData>
    <row r="1" ht="46.5" customHeight="1" spans="1:3">
      <c r="A1" s="13" t="s">
        <v>75</v>
      </c>
      <c r="B1" s="14"/>
      <c r="C1" s="14"/>
    </row>
    <row r="2" ht="14.25" spans="1:3">
      <c r="A2" s="15" t="s">
        <v>76</v>
      </c>
      <c r="B2" s="15"/>
      <c r="C2" s="15"/>
    </row>
    <row r="3" ht="26.1" customHeight="1" spans="1:3">
      <c r="A3" s="16" t="s">
        <v>45</v>
      </c>
      <c r="B3" s="16" t="s">
        <v>46</v>
      </c>
      <c r="C3" s="16" t="s">
        <v>47</v>
      </c>
    </row>
    <row r="4" ht="26.1" customHeight="1" spans="1:3">
      <c r="A4" s="17" t="s">
        <v>67</v>
      </c>
      <c r="B4" s="18">
        <v>197870</v>
      </c>
      <c r="C4" s="18">
        <v>264169</v>
      </c>
    </row>
    <row r="5" ht="26.1" customHeight="1" spans="1:3">
      <c r="A5" s="17" t="s">
        <v>68</v>
      </c>
      <c r="B5" s="18">
        <v>278000</v>
      </c>
      <c r="C5" s="18">
        <v>270269</v>
      </c>
    </row>
    <row r="6" ht="26.1" customHeight="1" spans="1:3">
      <c r="A6" s="17" t="s">
        <v>69</v>
      </c>
      <c r="B6" s="18">
        <v>173800</v>
      </c>
      <c r="C6" s="18">
        <v>302000</v>
      </c>
    </row>
    <row r="7" ht="26.1" customHeight="1" spans="1:3">
      <c r="A7" s="17" t="s">
        <v>77</v>
      </c>
      <c r="B7" s="18">
        <v>173700</v>
      </c>
      <c r="C7" s="18">
        <v>203660</v>
      </c>
    </row>
    <row r="8" ht="26.1" customHeight="1" spans="1:5">
      <c r="A8" s="17" t="s">
        <v>78</v>
      </c>
      <c r="B8" s="18">
        <v>4700</v>
      </c>
      <c r="C8" s="18">
        <v>85740</v>
      </c>
      <c r="D8" s="19"/>
      <c r="E8" s="19"/>
    </row>
    <row r="9" ht="26.1" customHeight="1" spans="1:3">
      <c r="A9" s="17" t="s">
        <v>79</v>
      </c>
      <c r="B9" s="18">
        <v>193270</v>
      </c>
      <c r="C9" s="18">
        <v>197870</v>
      </c>
    </row>
    <row r="10" ht="26.1" customHeight="1" spans="1:3">
      <c r="A10" s="17" t="s">
        <v>80</v>
      </c>
      <c r="B10" s="18"/>
      <c r="C10" s="18"/>
    </row>
    <row r="11" ht="24" customHeight="1" spans="1:3">
      <c r="A11" s="17" t="s">
        <v>81</v>
      </c>
      <c r="B11" s="20">
        <v>278000</v>
      </c>
      <c r="C11" s="20">
        <v>278000</v>
      </c>
    </row>
  </sheetData>
  <mergeCells count="2">
    <mergeCell ref="A1:C1"/>
    <mergeCell ref="A2:C2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3"/>
  <sheetViews>
    <sheetView tabSelected="1" workbookViewId="0">
      <selection activeCell="H4" sqref="H4"/>
    </sheetView>
  </sheetViews>
  <sheetFormatPr defaultColWidth="9" defaultRowHeight="13.5" outlineLevelCol="1"/>
  <cols>
    <col min="1" max="1" width="18.375" style="1" customWidth="1"/>
    <col min="2" max="2" width="59.875" style="1" customWidth="1"/>
    <col min="3" max="16384" width="9" style="1"/>
  </cols>
  <sheetData>
    <row r="1" ht="32.1" customHeight="1" spans="1:2">
      <c r="A1" s="2" t="s">
        <v>82</v>
      </c>
      <c r="B1" s="3"/>
    </row>
    <row r="2" ht="14.25" spans="1:1">
      <c r="A2" s="4" t="s">
        <v>83</v>
      </c>
    </row>
    <row r="3" ht="39.95" customHeight="1" spans="1:2">
      <c r="A3" s="5" t="s">
        <v>84</v>
      </c>
      <c r="B3" s="6" t="s">
        <v>85</v>
      </c>
    </row>
    <row r="4" ht="125.25" customHeight="1" spans="1:2">
      <c r="A4" s="7" t="s">
        <v>86</v>
      </c>
      <c r="B4" s="8" t="s">
        <v>87</v>
      </c>
    </row>
    <row r="5" ht="195.75" customHeight="1" spans="1:2">
      <c r="A5" s="9" t="s">
        <v>88</v>
      </c>
      <c r="B5" s="8" t="s">
        <v>89</v>
      </c>
    </row>
    <row r="6" ht="157.5" customHeight="1" spans="1:2">
      <c r="A6" s="7" t="s">
        <v>90</v>
      </c>
      <c r="B6" s="8" t="s">
        <v>91</v>
      </c>
    </row>
    <row r="7" ht="116.25" customHeight="1" spans="1:2">
      <c r="A7" s="7" t="s">
        <v>92</v>
      </c>
      <c r="B7" s="8" t="s">
        <v>93</v>
      </c>
    </row>
    <row r="8" ht="181.5" customHeight="1" spans="1:2">
      <c r="A8" s="7" t="s">
        <v>94</v>
      </c>
      <c r="B8" s="8" t="s">
        <v>95</v>
      </c>
    </row>
    <row r="9" ht="323.25" customHeight="1" spans="1:2">
      <c r="A9" s="7" t="s">
        <v>96</v>
      </c>
      <c r="B9" s="8" t="s">
        <v>97</v>
      </c>
    </row>
    <row r="10" ht="100.5" customHeight="1" spans="1:2">
      <c r="A10" s="10" t="s">
        <v>98</v>
      </c>
      <c r="B10" s="11" t="s">
        <v>99</v>
      </c>
    </row>
    <row r="11" ht="108" customHeight="1" spans="1:2">
      <c r="A11" s="10" t="s">
        <v>100</v>
      </c>
      <c r="B11" s="11" t="s">
        <v>101</v>
      </c>
    </row>
    <row r="12" ht="82.5" customHeight="1" spans="1:2">
      <c r="A12" s="10" t="s">
        <v>102</v>
      </c>
      <c r="B12" s="11" t="s">
        <v>103</v>
      </c>
    </row>
    <row r="13" ht="80.25" customHeight="1" spans="1:2">
      <c r="A13" s="10" t="s">
        <v>104</v>
      </c>
      <c r="B13" s="11" t="s">
        <v>105</v>
      </c>
    </row>
  </sheetData>
  <mergeCells count="1">
    <mergeCell ref="A1:B1"/>
  </mergeCells>
  <conditionalFormatting sqref="A8:A9">
    <cfRule type="expression" dxfId="0" priority="1" stopIfTrue="1">
      <formula>"len($A:$A)=3"</formula>
    </cfRule>
  </conditionalFormatting>
  <conditionalFormatting sqref="A10:A13">
    <cfRule type="expression" dxfId="0" priority="2" stopIfTrue="1">
      <formula>"len($A:$A)=3"</formula>
    </cfRule>
  </conditionalFormatting>
  <pageMargins left="0.751388888888889" right="0.751388888888889" top="1" bottom="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段中杰</dc:creator>
  <cp:lastModifiedBy>李忠海</cp:lastModifiedBy>
  <dcterms:created xsi:type="dcterms:W3CDTF">2006-09-16T00:00:00Z</dcterms:created>
  <cp:lastPrinted>2019-02-28T02:52:00Z</cp:lastPrinted>
  <dcterms:modified xsi:type="dcterms:W3CDTF">2020-01-06T03:43:45Z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